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G&amp;E Jan 2001 UNIFY - Sales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<sst xmlns="http://schemas.openxmlformats.org/spreadsheetml/2006/main" count="3632" uniqueCount="472">
  <si>
    <t xml:space="preserve">Invoice #</t>
  </si>
  <si>
    <t xml:space="preserve">Prod Month</t>
  </si>
  <si>
    <t xml:space="preserve">Buyer</t>
  </si>
  <si>
    <t xml:space="preserve">Seller</t>
  </si>
  <si>
    <t xml:space="preserve">Start Date</t>
  </si>
  <si>
    <t xml:space="preserve">End Date</t>
  </si>
  <si>
    <t xml:space="preserve">P/L Pt Cd</t>
  </si>
  <si>
    <t xml:space="preserve">Point Name</t>
  </si>
  <si>
    <t xml:space="preserve">EOL #</t>
  </si>
  <si>
    <t xml:space="preserve">SITARA #</t>
  </si>
  <si>
    <t xml:space="preserve">PG&amp;E #</t>
  </si>
  <si>
    <t xml:space="preserve">P/L</t>
  </si>
  <si>
    <t xml:space="preserve">MMBTU</t>
  </si>
  <si>
    <t xml:space="preserve">Price</t>
  </si>
  <si>
    <t xml:space="preserve">Enron Sales</t>
  </si>
  <si>
    <t xml:space="preserve">Due_Date</t>
  </si>
  <si>
    <t xml:space="preserve">Item #</t>
  </si>
  <si>
    <t xml:space="preserve">Contract #</t>
  </si>
  <si>
    <t xml:space="preserve">PG&amp;E Vol</t>
  </si>
  <si>
    <t xml:space="preserve">PG&amp;E Pr</t>
  </si>
  <si>
    <t xml:space="preserve">PG&amp;E Purch</t>
  </si>
  <si>
    <t xml:space="preserve">Vol Diff</t>
  </si>
  <si>
    <t xml:space="preserve">Pr Diff</t>
  </si>
  <si>
    <t xml:space="preserve">$  Diff</t>
  </si>
  <si>
    <t xml:space="preserve">Comments</t>
  </si>
  <si>
    <t xml:space="preserve">21993SA</t>
  </si>
  <si>
    <t xml:space="preserve">Jan-01</t>
  </si>
  <si>
    <t xml:space="preserve">PG&amp;E  ET - Gas Corp</t>
  </si>
  <si>
    <t xml:space="preserve">Enron</t>
  </si>
  <si>
    <t xml:space="preserve">1/25/01 00:00:00</t>
  </si>
  <si>
    <t xml:space="preserve">103702</t>
  </si>
  <si>
    <t xml:space="preserve">SW TRANSMISSION POOL</t>
  </si>
  <si>
    <t xml:space="preserve">571466</t>
  </si>
  <si>
    <t xml:space="preserve">E17291</t>
  </si>
  <si>
    <t xml:space="preserve">ANR</t>
  </si>
  <si>
    <t xml:space="preserve">2/26/01 00:00:00</t>
  </si>
  <si>
    <t xml:space="preserve">96046588</t>
  </si>
  <si>
    <t xml:space="preserve">1/27/01 00:00:00</t>
  </si>
  <si>
    <t xml:space="preserve">1/29/01 00:00:00</t>
  </si>
  <si>
    <t xml:space="preserve">E17393</t>
  </si>
  <si>
    <t xml:space="preserve">1/24/01 00:00:00</t>
  </si>
  <si>
    <t xml:space="preserve">1/26/01 00:00:00</t>
  </si>
  <si>
    <t xml:space="preserve">1/19/01 00:00:00</t>
  </si>
  <si>
    <t xml:space="preserve">1/20/01 00:00:00</t>
  </si>
  <si>
    <t xml:space="preserve">1/22/01 00:00:00</t>
  </si>
  <si>
    <t xml:space="preserve">1/23/01 00:00:00</t>
  </si>
  <si>
    <t xml:space="preserve">1/18/01 00:00:00</t>
  </si>
  <si>
    <t xml:space="preserve">Price diff - Immat</t>
  </si>
  <si>
    <t xml:space="preserve">21992SA</t>
  </si>
  <si>
    <t xml:space="preserve">1/3/01 00:00:00</t>
  </si>
  <si>
    <t xml:space="preserve">OA727375</t>
  </si>
  <si>
    <t xml:space="preserve">551646</t>
  </si>
  <si>
    <t xml:space="preserve">2/23/01 00:00:00</t>
  </si>
  <si>
    <t xml:space="preserve">96013297</t>
  </si>
  <si>
    <t xml:space="preserve">OA727399</t>
  </si>
  <si>
    <t xml:space="preserve">551669</t>
  </si>
  <si>
    <t xml:space="preserve">277072</t>
  </si>
  <si>
    <t xml:space="preserve">APLP/ANR ALLIANCE</t>
  </si>
  <si>
    <t xml:space="preserve">OA727993</t>
  </si>
  <si>
    <t xml:space="preserve">552068</t>
  </si>
  <si>
    <t xml:space="preserve">Actualized - Mel will send p/l</t>
  </si>
  <si>
    <t xml:space="preserve">OA728691</t>
  </si>
  <si>
    <t xml:space="preserve">552538</t>
  </si>
  <si>
    <t xml:space="preserve">support.    DN 2/22/01</t>
  </si>
  <si>
    <t xml:space="preserve">OA729280</t>
  </si>
  <si>
    <t xml:space="preserve">552969</t>
  </si>
  <si>
    <t xml:space="preserve">1/4/01 00:00:00</t>
  </si>
  <si>
    <t xml:space="preserve">OA734021</t>
  </si>
  <si>
    <t xml:space="preserve">555296</t>
  </si>
  <si>
    <t xml:space="preserve">OA734112</t>
  </si>
  <si>
    <t xml:space="preserve">555369</t>
  </si>
  <si>
    <t xml:space="preserve">1/5/01 00:00:00</t>
  </si>
  <si>
    <t xml:space="preserve">556938</t>
  </si>
  <si>
    <t xml:space="preserve">1/1/01 00:00:00</t>
  </si>
  <si>
    <t xml:space="preserve">1/31/01 00:00:00</t>
  </si>
  <si>
    <t xml:space="preserve">OA723394</t>
  </si>
  <si>
    <t xml:space="preserve">549434</t>
  </si>
  <si>
    <t xml:space="preserve">1/2/01 00:00:00</t>
  </si>
  <si>
    <t xml:space="preserve">OA724294</t>
  </si>
  <si>
    <t xml:space="preserve">549630</t>
  </si>
  <si>
    <t xml:space="preserve">OA724297</t>
  </si>
  <si>
    <t xml:space="preserve">549633</t>
  </si>
  <si>
    <t xml:space="preserve">OA724315</t>
  </si>
  <si>
    <t xml:space="preserve">549642</t>
  </si>
  <si>
    <t xml:space="preserve">OA724326</t>
  </si>
  <si>
    <t xml:space="preserve">549647</t>
  </si>
  <si>
    <t xml:space="preserve">37051120</t>
  </si>
  <si>
    <t xml:space="preserve">SE TRANSMISSION POOL</t>
  </si>
  <si>
    <t xml:space="preserve">OA725150</t>
  </si>
  <si>
    <t xml:space="preserve">550256</t>
  </si>
  <si>
    <t xml:space="preserve">E17289</t>
  </si>
  <si>
    <t xml:space="preserve">550635</t>
  </si>
  <si>
    <t xml:space="preserve">ANR Total</t>
  </si>
  <si>
    <t xml:space="preserve">TRKELK</t>
  </si>
  <si>
    <t xml:space="preserve">CONSUMERS POWER (ELKHART)</t>
  </si>
  <si>
    <t xml:space="preserve">593058</t>
  </si>
  <si>
    <t xml:space="preserve">CEC</t>
  </si>
  <si>
    <t xml:space="preserve">592864</t>
  </si>
  <si>
    <t xml:space="preserve">1/30/01 00:00:00</t>
  </si>
  <si>
    <t xml:space="preserve">590246</t>
  </si>
  <si>
    <t xml:space="preserve">590581</t>
  </si>
  <si>
    <t xml:space="preserve">582387</t>
  </si>
  <si>
    <t xml:space="preserve">582586</t>
  </si>
  <si>
    <t xml:space="preserve">582926</t>
  </si>
  <si>
    <t xml:space="preserve">580441</t>
  </si>
  <si>
    <t xml:space="preserve">587081</t>
  </si>
  <si>
    <t xml:space="preserve">579902</t>
  </si>
  <si>
    <t xml:space="preserve">573985</t>
  </si>
  <si>
    <t xml:space="preserve">573705</t>
  </si>
  <si>
    <t xml:space="preserve">?</t>
  </si>
  <si>
    <t xml:space="preserve">584754</t>
  </si>
  <si>
    <t xml:space="preserve">576141</t>
  </si>
  <si>
    <t xml:space="preserve">577390</t>
  </si>
  <si>
    <t xml:space="preserve">571367</t>
  </si>
  <si>
    <t xml:space="preserve">1/17/01 00:00:00</t>
  </si>
  <si>
    <t xml:space="preserve">569397</t>
  </si>
  <si>
    <t xml:space="preserve">OA727113</t>
  </si>
  <si>
    <t xml:space="preserve">551433</t>
  </si>
  <si>
    <t xml:space="preserve">OA727306</t>
  </si>
  <si>
    <t xml:space="preserve">551586</t>
  </si>
  <si>
    <t xml:space="preserve">OA727381</t>
  </si>
  <si>
    <t xml:space="preserve">551652</t>
  </si>
  <si>
    <t xml:space="preserve">1/13/01 00:00:00</t>
  </si>
  <si>
    <t xml:space="preserve">1/16/01 00:00:00</t>
  </si>
  <si>
    <t xml:space="preserve">567551</t>
  </si>
  <si>
    <t xml:space="preserve">OA737006</t>
  </si>
  <si>
    <t xml:space="preserve">556204</t>
  </si>
  <si>
    <t xml:space="preserve">567492</t>
  </si>
  <si>
    <t xml:space="preserve">OA727135</t>
  </si>
  <si>
    <t xml:space="preserve">551451</t>
  </si>
  <si>
    <t xml:space="preserve">OA727332</t>
  </si>
  <si>
    <t xml:space="preserve">551609</t>
  </si>
  <si>
    <t xml:space="preserve">OA727068</t>
  </si>
  <si>
    <t xml:space="preserve">551407</t>
  </si>
  <si>
    <t xml:space="preserve">OA731969</t>
  </si>
  <si>
    <t xml:space="preserve">553809</t>
  </si>
  <si>
    <t xml:space="preserve">OA732014</t>
  </si>
  <si>
    <t xml:space="preserve">553850</t>
  </si>
  <si>
    <t xml:space="preserve">OA732183</t>
  </si>
  <si>
    <t xml:space="preserve">553983</t>
  </si>
  <si>
    <t xml:space="preserve">OA737015</t>
  </si>
  <si>
    <t xml:space="preserve">556209</t>
  </si>
  <si>
    <t xml:space="preserve">OA737027</t>
  </si>
  <si>
    <t xml:space="preserve">556217</t>
  </si>
  <si>
    <t xml:space="preserve">OA737035</t>
  </si>
  <si>
    <t xml:space="preserve">556223</t>
  </si>
  <si>
    <t xml:space="preserve">OA737067</t>
  </si>
  <si>
    <t xml:space="preserve">556249</t>
  </si>
  <si>
    <t xml:space="preserve">OA727076</t>
  </si>
  <si>
    <t xml:space="preserve">551413</t>
  </si>
  <si>
    <t xml:space="preserve">OA731898</t>
  </si>
  <si>
    <t xml:space="preserve">553775</t>
  </si>
  <si>
    <t xml:space="preserve">OA731914</t>
  </si>
  <si>
    <t xml:space="preserve">553782</t>
  </si>
  <si>
    <t xml:space="preserve">OA737040</t>
  </si>
  <si>
    <t xml:space="preserve">556228</t>
  </si>
  <si>
    <t xml:space="preserve">OA737070</t>
  </si>
  <si>
    <t xml:space="preserve">556251</t>
  </si>
  <si>
    <t xml:space="preserve">OA732251</t>
  </si>
  <si>
    <t xml:space="preserve">554035</t>
  </si>
  <si>
    <t xml:space="preserve">OA732291</t>
  </si>
  <si>
    <t xml:space="preserve">554069</t>
  </si>
  <si>
    <t xml:space="preserve">OA725378</t>
  </si>
  <si>
    <t xml:space="preserve">550447</t>
  </si>
  <si>
    <t xml:space="preserve">OA725391</t>
  </si>
  <si>
    <t xml:space="preserve">550462</t>
  </si>
  <si>
    <t xml:space="preserve">OA725144</t>
  </si>
  <si>
    <t xml:space="preserve">550253</t>
  </si>
  <si>
    <t xml:space="preserve">CEC Total</t>
  </si>
  <si>
    <t xml:space="preserve">P10</t>
  </si>
  <si>
    <t xml:space="preserve">ACCESS TCO APPALACHIAN POL IPP</t>
  </si>
  <si>
    <t xml:space="preserve">585239</t>
  </si>
  <si>
    <t xml:space="preserve">E17288</t>
  </si>
  <si>
    <t xml:space="preserve">CGAS</t>
  </si>
  <si>
    <t xml:space="preserve">OA739351</t>
  </si>
  <si>
    <t xml:space="preserve">557639</t>
  </si>
  <si>
    <t xml:space="preserve">OA733326</t>
  </si>
  <si>
    <t xml:space="preserve">554751</t>
  </si>
  <si>
    <t xml:space="preserve">OA739282</t>
  </si>
  <si>
    <t xml:space="preserve">557598</t>
  </si>
  <si>
    <t xml:space="preserve">OA698881</t>
  </si>
  <si>
    <t xml:space="preserve">535581</t>
  </si>
  <si>
    <t xml:space="preserve">CGAS Total</t>
  </si>
  <si>
    <t xml:space="preserve">P30</t>
  </si>
  <si>
    <t xml:space="preserve">ONSHORE POOL</t>
  </si>
  <si>
    <t xml:space="preserve">OA723811</t>
  </si>
  <si>
    <t xml:space="preserve">549510</t>
  </si>
  <si>
    <t xml:space="preserve">CGLF</t>
  </si>
  <si>
    <t xml:space="preserve">OA732784</t>
  </si>
  <si>
    <t xml:space="preserve">554376</t>
  </si>
  <si>
    <t xml:space="preserve">OA728774</t>
  </si>
  <si>
    <t xml:space="preserve">552599</t>
  </si>
  <si>
    <t xml:space="preserve">CGLF Total</t>
  </si>
  <si>
    <t xml:space="preserve">20100</t>
  </si>
  <si>
    <t xml:space="preserve">EAST OHIO POOL</t>
  </si>
  <si>
    <t xml:space="preserve">547525</t>
  </si>
  <si>
    <t xml:space="preserve">CNG</t>
  </si>
  <si>
    <t xml:space="preserve">20200</t>
  </si>
  <si>
    <t xml:space="preserve">PEOPLES NATURAL GAS POOL</t>
  </si>
  <si>
    <t xml:space="preserve">20300</t>
  </si>
  <si>
    <t xml:space="preserve">HOPE GAS</t>
  </si>
  <si>
    <t xml:space="preserve">CNG Total</t>
  </si>
  <si>
    <t xml:space="preserve">KEYSTONE</t>
  </si>
  <si>
    <t xml:space="preserve">KEYSTONE SUPPLY AREA</t>
  </si>
  <si>
    <t xml:space="preserve">OA733867</t>
  </si>
  <si>
    <t xml:space="preserve">555184</t>
  </si>
  <si>
    <t xml:space="preserve">E17290</t>
  </si>
  <si>
    <t xml:space="preserve">EPNG</t>
  </si>
  <si>
    <t xml:space="preserve">EPNG Total</t>
  </si>
  <si>
    <t xml:space="preserve">DELH</t>
  </si>
  <si>
    <t xml:space="preserve">KMID/MRT DELHI/HARRISON CTY</t>
  </si>
  <si>
    <t xml:space="preserve">572159</t>
  </si>
  <si>
    <t xml:space="preserve">MRT</t>
  </si>
  <si>
    <t xml:space="preserve">MRT Total</t>
  </si>
  <si>
    <t xml:space="preserve">25078</t>
  </si>
  <si>
    <t xml:space="preserve">MIDCONTINENT POOL NGPL</t>
  </si>
  <si>
    <t xml:space="preserve">583089</t>
  </si>
  <si>
    <t xml:space="preserve">NGPL</t>
  </si>
  <si>
    <t xml:space="preserve">25080</t>
  </si>
  <si>
    <t xml:space="preserve">LOUISIANA POOL NGPL</t>
  </si>
  <si>
    <t xml:space="preserve">580863</t>
  </si>
  <si>
    <t xml:space="preserve">570244</t>
  </si>
  <si>
    <t xml:space="preserve">Pr Discrp:</t>
  </si>
  <si>
    <t xml:space="preserve">25186 SA</t>
  </si>
  <si>
    <t xml:space="preserve">Vol - Need p/l support from Mel.</t>
  </si>
  <si>
    <t xml:space="preserve">DN  2/22/01</t>
  </si>
  <si>
    <t xml:space="preserve">OA733761</t>
  </si>
  <si>
    <t xml:space="preserve">555096</t>
  </si>
  <si>
    <t xml:space="preserve">OA729575</t>
  </si>
  <si>
    <t xml:space="preserve">553170</t>
  </si>
  <si>
    <t xml:space="preserve">OA733691</t>
  </si>
  <si>
    <t xml:space="preserve">555042</t>
  </si>
  <si>
    <t xml:space="preserve">OA728662</t>
  </si>
  <si>
    <t xml:space="preserve">552518</t>
  </si>
  <si>
    <t xml:space="preserve">OA729535</t>
  </si>
  <si>
    <t xml:space="preserve">553143</t>
  </si>
  <si>
    <t xml:space="preserve">OA732753</t>
  </si>
  <si>
    <t xml:space="preserve">554362</t>
  </si>
  <si>
    <t xml:space="preserve">OA733175</t>
  </si>
  <si>
    <t xml:space="preserve">554639</t>
  </si>
  <si>
    <t xml:space="preserve">OA729241</t>
  </si>
  <si>
    <t xml:space="preserve">552943</t>
  </si>
  <si>
    <t xml:space="preserve">909998</t>
  </si>
  <si>
    <t xml:space="preserve">CILCO CENTRAL POINT GC</t>
  </si>
  <si>
    <t xml:space="preserve">555036</t>
  </si>
  <si>
    <t xml:space="preserve">OA738095</t>
  </si>
  <si>
    <t xml:space="preserve">556846</t>
  </si>
  <si>
    <t xml:space="preserve">550367</t>
  </si>
  <si>
    <t xml:space="preserve">NGPL Total</t>
  </si>
  <si>
    <t xml:space="preserve">37654</t>
  </si>
  <si>
    <t xml:space="preserve">CLIFTON DEMARCATION</t>
  </si>
  <si>
    <t xml:space="preserve">567795</t>
  </si>
  <si>
    <t xml:space="preserve">NNG</t>
  </si>
  <si>
    <t xml:space="preserve">OA727452</t>
  </si>
  <si>
    <t xml:space="preserve">551697</t>
  </si>
  <si>
    <t xml:space="preserve">OA727890</t>
  </si>
  <si>
    <t xml:space="preserve">552002</t>
  </si>
  <si>
    <t xml:space="preserve">OA732277</t>
  </si>
  <si>
    <t xml:space="preserve">554057</t>
  </si>
  <si>
    <t xml:space="preserve">OA737586</t>
  </si>
  <si>
    <t xml:space="preserve">556525</t>
  </si>
  <si>
    <t xml:space="preserve">OA727891</t>
  </si>
  <si>
    <t xml:space="preserve">552005</t>
  </si>
  <si>
    <t xml:space="preserve">OA737587</t>
  </si>
  <si>
    <t xml:space="preserve">556526</t>
  </si>
  <si>
    <t xml:space="preserve">OA733832</t>
  </si>
  <si>
    <t xml:space="preserve">555150</t>
  </si>
  <si>
    <t xml:space="preserve">OA733389</t>
  </si>
  <si>
    <t xml:space="preserve">554792</t>
  </si>
  <si>
    <t xml:space="preserve">OA733718</t>
  </si>
  <si>
    <t xml:space="preserve">555064</t>
  </si>
  <si>
    <t xml:space="preserve">OA733645</t>
  </si>
  <si>
    <t xml:space="preserve">554995</t>
  </si>
  <si>
    <t xml:space="preserve">NNG Total</t>
  </si>
  <si>
    <t xml:space="preserve">1941</t>
  </si>
  <si>
    <t xml:space="preserve">ENRON FLEX POOL</t>
  </si>
  <si>
    <t xml:space="preserve">568778</t>
  </si>
  <si>
    <t xml:space="preserve">NRAM</t>
  </si>
  <si>
    <t xml:space="preserve">NRAM Total</t>
  </si>
  <si>
    <t xml:space="preserve">543</t>
  </si>
  <si>
    <t xml:space="preserve">WFSC/NWPL/KERN/CIG OPAL PLANT</t>
  </si>
  <si>
    <t xml:space="preserve">OA697331</t>
  </si>
  <si>
    <t xml:space="preserve">535060</t>
  </si>
  <si>
    <t xml:space="preserve">E17287</t>
  </si>
  <si>
    <t xml:space="preserve">NWPL</t>
  </si>
  <si>
    <t xml:space="preserve">1/12/01 00:00:00</t>
  </si>
  <si>
    <t xml:space="preserve">Mel sent support, changed in UNIFY</t>
  </si>
  <si>
    <t xml:space="preserve">on 5/22/01.  Refund Pd PGE on 5/25.</t>
  </si>
  <si>
    <t xml:space="preserve">E17287/484</t>
  </si>
  <si>
    <t xml:space="preserve">Volumes here S/B 71,776</t>
  </si>
  <si>
    <t xml:space="preserve">NWPL Total</t>
  </si>
  <si>
    <t xml:space="preserve">PN0202R</t>
  </si>
  <si>
    <t xml:space="preserve">PGEN/PG&amp;E - MALIN (PN0202R)</t>
  </si>
  <si>
    <t xml:space="preserve">589897</t>
  </si>
  <si>
    <t xml:space="preserve">E17324</t>
  </si>
  <si>
    <t xml:space="preserve">PG&amp;E</t>
  </si>
  <si>
    <t xml:space="preserve">573532</t>
  </si>
  <si>
    <t xml:space="preserve">Enron shows the whole 9451 @ 8.9</t>
  </si>
  <si>
    <t xml:space="preserve"> </t>
  </si>
  <si>
    <t xml:space="preserve">PGE show it at 2 prices. Mel sent dl tckt.</t>
  </si>
  <si>
    <t xml:space="preserve">CG0202N</t>
  </si>
  <si>
    <t xml:space="preserve">CITYGATE - NORMAL POOL</t>
  </si>
  <si>
    <t xml:space="preserve">593152</t>
  </si>
  <si>
    <t xml:space="preserve">E = Matt Lenhart   P = Alan King</t>
  </si>
  <si>
    <t xml:space="preserve">590269</t>
  </si>
  <si>
    <t xml:space="preserve">E17290/324</t>
  </si>
  <si>
    <t xml:space="preserve">This is a price tiering issue. </t>
  </si>
  <si>
    <t xml:space="preserve">571927</t>
  </si>
  <si>
    <t xml:space="preserve">Mel has voice recog data to confirm.</t>
  </si>
  <si>
    <t xml:space="preserve">573545</t>
  </si>
  <si>
    <t xml:space="preserve">Tape confirms PGE's price of $8.85.</t>
  </si>
  <si>
    <t xml:space="preserve">575608</t>
  </si>
  <si>
    <t xml:space="preserve">587020</t>
  </si>
  <si>
    <t xml:space="preserve">569839</t>
  </si>
  <si>
    <t xml:space="preserve">OA732271</t>
  </si>
  <si>
    <t xml:space="preserve">554051</t>
  </si>
  <si>
    <t xml:space="preserve">571328</t>
  </si>
  <si>
    <t xml:space="preserve">584845</t>
  </si>
  <si>
    <t xml:space="preserve">567751</t>
  </si>
  <si>
    <t xml:space="preserve">584074</t>
  </si>
  <si>
    <t xml:space="preserve">575575</t>
  </si>
  <si>
    <t xml:space="preserve">582233</t>
  </si>
  <si>
    <t xml:space="preserve">577372</t>
  </si>
  <si>
    <t xml:space="preserve">Vol - immaterial</t>
  </si>
  <si>
    <t xml:space="preserve">576162</t>
  </si>
  <si>
    <t xml:space="preserve">PRICE Diff - Two fixed prices.</t>
  </si>
  <si>
    <t xml:space="preserve">579403</t>
  </si>
  <si>
    <t xml:space="preserve">581837</t>
  </si>
  <si>
    <t xml:space="preserve">Mel sent deal tckt.  I gave to Liz H.</t>
  </si>
  <si>
    <t xml:space="preserve">578592</t>
  </si>
  <si>
    <t xml:space="preserve">Matt says he's corr….but no notes.</t>
  </si>
  <si>
    <t xml:space="preserve">Ellen sent "confirm ltr" has fax confirm</t>
  </si>
  <si>
    <t xml:space="preserve">579405</t>
  </si>
  <si>
    <t xml:space="preserve">PGE did not dispute our "confirm ltr"</t>
  </si>
  <si>
    <t xml:space="preserve">577500</t>
  </si>
  <si>
    <t xml:space="preserve">PGE did not send "confirm ltr"</t>
  </si>
  <si>
    <t xml:space="preserve">PGE is pulling the audio tape.  5/24/01</t>
  </si>
  <si>
    <t xml:space="preserve">21991SA</t>
  </si>
  <si>
    <t xml:space="preserve">259711</t>
  </si>
  <si>
    <t xml:space="preserve">96013319</t>
  </si>
  <si>
    <t xml:space="preserve">Tape confirms PGE's price of $10.50.</t>
  </si>
  <si>
    <t xml:space="preserve">261771</t>
  </si>
  <si>
    <t xml:space="preserve">PG&amp;E Total</t>
  </si>
  <si>
    <t xml:space="preserve">909285</t>
  </si>
  <si>
    <t xml:space="preserve">NGPL/PGLC  CENTRAL POINT</t>
  </si>
  <si>
    <t xml:space="preserve">568359</t>
  </si>
  <si>
    <t xml:space="preserve">PGLC</t>
  </si>
  <si>
    <t xml:space="preserve">574164</t>
  </si>
  <si>
    <t xml:space="preserve">OA728100</t>
  </si>
  <si>
    <t xml:space="preserve">552135</t>
  </si>
  <si>
    <t xml:space="preserve">OA737454</t>
  </si>
  <si>
    <t xml:space="preserve">556446</t>
  </si>
  <si>
    <t xml:space="preserve">OA733024</t>
  </si>
  <si>
    <t xml:space="preserve">554527</t>
  </si>
  <si>
    <t xml:space="preserve">OA729407</t>
  </si>
  <si>
    <t xml:space="preserve">553066</t>
  </si>
  <si>
    <t xml:space="preserve">OA725343</t>
  </si>
  <si>
    <t xml:space="preserve">550421</t>
  </si>
  <si>
    <t xml:space="preserve">OA725369</t>
  </si>
  <si>
    <t xml:space="preserve">550441</t>
  </si>
  <si>
    <t xml:space="preserve">PGLC Total</t>
  </si>
  <si>
    <t xml:space="preserve">020998</t>
  </si>
  <si>
    <t xml:space="preserve">LEG 800 (POOL)  ZONE L</t>
  </si>
  <si>
    <t xml:space="preserve">580687</t>
  </si>
  <si>
    <t xml:space="preserve">TENN</t>
  </si>
  <si>
    <t xml:space="preserve">547538</t>
  </si>
  <si>
    <t xml:space="preserve">020285</t>
  </si>
  <si>
    <t xml:space="preserve">TENN/ALGO (MENDON)</t>
  </si>
  <si>
    <t xml:space="preserve">451505</t>
  </si>
  <si>
    <t xml:space="preserve">TENN Total</t>
  </si>
  <si>
    <t xml:space="preserve">79504</t>
  </si>
  <si>
    <t xml:space="preserve">EGM ELA TABS POOL</t>
  </si>
  <si>
    <t xml:space="preserve">547541</t>
  </si>
  <si>
    <t xml:space="preserve">TETC</t>
  </si>
  <si>
    <t xml:space="preserve">TETC Total</t>
  </si>
  <si>
    <t xml:space="preserve">3700</t>
  </si>
  <si>
    <t xml:space="preserve">ZONE SL-FT POOLING (SELL)</t>
  </si>
  <si>
    <t xml:space="preserve">OA738338</t>
  </si>
  <si>
    <t xml:space="preserve">556997</t>
  </si>
  <si>
    <t xml:space="preserve">TGT</t>
  </si>
  <si>
    <t xml:space="preserve">547532</t>
  </si>
  <si>
    <t xml:space="preserve">TGT Total</t>
  </si>
  <si>
    <t xml:space="preserve">1062</t>
  </si>
  <si>
    <t xml:space="preserve">TRANSCO STN 65(EGM ONSYS POOL)</t>
  </si>
  <si>
    <t xml:space="preserve">547543</t>
  </si>
  <si>
    <t xml:space="preserve">TRCO</t>
  </si>
  <si>
    <t xml:space="preserve">6558</t>
  </si>
  <si>
    <t xml:space="preserve">BROOKLYN UNION</t>
  </si>
  <si>
    <t xml:space="preserve">OA732281</t>
  </si>
  <si>
    <t xml:space="preserve">554060</t>
  </si>
  <si>
    <t xml:space="preserve">OA720546</t>
  </si>
  <si>
    <t xml:space="preserve">547647</t>
  </si>
  <si>
    <t xml:space="preserve">TRCO Total</t>
  </si>
  <si>
    <t xml:space="preserve">TN038</t>
  </si>
  <si>
    <t xml:space="preserve">ENRON CAPITAL &amp; TRADE RES TRN</t>
  </si>
  <si>
    <t xml:space="preserve">567765</t>
  </si>
  <si>
    <t xml:space="preserve">TRKL</t>
  </si>
  <si>
    <t xml:space="preserve">TW038</t>
  </si>
  <si>
    <t xml:space="preserve">573443</t>
  </si>
  <si>
    <t xml:space="preserve">576518</t>
  </si>
  <si>
    <t xml:space="preserve">TRKL Total</t>
  </si>
  <si>
    <t xml:space="preserve">58646</t>
  </si>
  <si>
    <t xml:space="preserve">WEST TEXAS POOL</t>
  </si>
  <si>
    <t xml:space="preserve">556817</t>
  </si>
  <si>
    <t xml:space="preserve">TW</t>
  </si>
  <si>
    <t xml:space="preserve">1/28/01 00:00:00</t>
  </si>
  <si>
    <t xml:space="preserve">1/21/01 00:00:00</t>
  </si>
  <si>
    <t xml:space="preserve">549666</t>
  </si>
  <si>
    <t xml:space="preserve">TW Total</t>
  </si>
  <si>
    <t xml:space="preserve">35</t>
  </si>
  <si>
    <t xml:space="preserve">DAWN UGL/TCPL</t>
  </si>
  <si>
    <t xml:space="preserve">OA732198</t>
  </si>
  <si>
    <t xml:space="preserve">553995</t>
  </si>
  <si>
    <t xml:space="preserve">UGL</t>
  </si>
  <si>
    <t xml:space="preserve">OA732648</t>
  </si>
  <si>
    <t xml:space="preserve">554297</t>
  </si>
  <si>
    <t xml:space="preserve">OA732822</t>
  </si>
  <si>
    <t xml:space="preserve">554396</t>
  </si>
  <si>
    <t xml:space="preserve">OA729510</t>
  </si>
  <si>
    <t xml:space="preserve">553127</t>
  </si>
  <si>
    <t xml:space="preserve">OA729557</t>
  </si>
  <si>
    <t xml:space="preserve">553156</t>
  </si>
  <si>
    <t xml:space="preserve">OA638692</t>
  </si>
  <si>
    <t xml:space="preserve">509797</t>
  </si>
  <si>
    <t xml:space="preserve">OA650591</t>
  </si>
  <si>
    <t xml:space="preserve">515304</t>
  </si>
  <si>
    <t xml:space="preserve">OA652047</t>
  </si>
  <si>
    <t xml:space="preserve">516141</t>
  </si>
  <si>
    <t xml:space="preserve">OA639482</t>
  </si>
  <si>
    <t xml:space="preserve">510404</t>
  </si>
  <si>
    <t xml:space="preserve">OA614153</t>
  </si>
  <si>
    <t xml:space="preserve">497943</t>
  </si>
  <si>
    <t xml:space="preserve">OA212876</t>
  </si>
  <si>
    <t xml:space="preserve">280126</t>
  </si>
  <si>
    <t xml:space="preserve">OA696256</t>
  </si>
  <si>
    <t xml:space="preserve">534719</t>
  </si>
  <si>
    <t xml:space="preserve">OA701208</t>
  </si>
  <si>
    <t xml:space="preserve">536970</t>
  </si>
  <si>
    <t xml:space="preserve">OA703418</t>
  </si>
  <si>
    <t xml:space="preserve">537947</t>
  </si>
  <si>
    <t xml:space="preserve">OA725317</t>
  </si>
  <si>
    <t xml:space="preserve">550402</t>
  </si>
  <si>
    <t xml:space="preserve">OA725346</t>
  </si>
  <si>
    <t xml:space="preserve">550425</t>
  </si>
  <si>
    <t xml:space="preserve">OA719329</t>
  </si>
  <si>
    <t xml:space="preserve">547105</t>
  </si>
  <si>
    <t xml:space="preserve">OA719059</t>
  </si>
  <si>
    <t xml:space="preserve">546921</t>
  </si>
  <si>
    <t xml:space="preserve">OA719899</t>
  </si>
  <si>
    <t xml:space="preserve">547424</t>
  </si>
  <si>
    <t xml:space="preserve">547531</t>
  </si>
  <si>
    <t xml:space="preserve">537050</t>
  </si>
  <si>
    <t xml:space="preserve">OA712204</t>
  </si>
  <si>
    <t xml:space="preserve">542689</t>
  </si>
  <si>
    <t xml:space="preserve">GST</t>
  </si>
  <si>
    <t xml:space="preserve">UGL Total</t>
  </si>
  <si>
    <t xml:space="preserve">Volumes here S/B 758</t>
  </si>
  <si>
    <t xml:space="preserve">991665000</t>
  </si>
  <si>
    <t xml:space="preserve">E17287/392/484</t>
  </si>
  <si>
    <t xml:space="preserve">WFSC</t>
  </si>
  <si>
    <t xml:space="preserve">WFSC Total</t>
  </si>
  <si>
    <t xml:space="preserve">Grand Total</t>
  </si>
  <si>
    <t xml:space="preserve">Mel has now cut vols to</t>
  </si>
  <si>
    <t xml:space="preserve">UNIFY Control Totals:</t>
  </si>
  <si>
    <t xml:space="preserve">149,502 dts. E17484 2/28/01</t>
  </si>
  <si>
    <t xml:space="preserve">Diff</t>
  </si>
  <si>
    <t xml:space="preserve">DN 3/23/01</t>
  </si>
  <si>
    <r>
      <rPr>
        <sz val="10"/>
        <rFont val="Arial"/>
        <family val="0"/>
      </rPr>
      <t xml:space="preserve">Melissa paid </t>
    </r>
    <r>
      <rPr>
        <b val="true"/>
        <sz val="10"/>
        <rFont val="Arial"/>
        <family val="2"/>
      </rPr>
      <t xml:space="preserve">$80,708,194.63</t>
    </r>
    <r>
      <rPr>
        <sz val="10"/>
        <rFont val="Arial"/>
        <family val="0"/>
      </rPr>
      <t xml:space="preserve"> on </t>
    </r>
    <r>
      <rPr>
        <b val="true"/>
        <sz val="10"/>
        <rFont val="Arial"/>
        <family val="2"/>
      </rPr>
      <t xml:space="preserve">2/26/2001</t>
    </r>
    <r>
      <rPr>
        <sz val="10"/>
        <rFont val="Arial"/>
        <family val="0"/>
      </rPr>
      <t xml:space="preserve">.</t>
    </r>
  </si>
  <si>
    <r>
      <rPr>
        <sz val="10"/>
        <rFont val="Arial"/>
        <family val="0"/>
      </rPr>
      <t xml:space="preserve">Melissa paid</t>
    </r>
    <r>
      <rPr>
        <b val="true"/>
        <sz val="10"/>
        <rFont val="Arial"/>
        <family val="2"/>
      </rPr>
      <t xml:space="preserve"> ($26,260.98) </t>
    </r>
    <r>
      <rPr>
        <sz val="10"/>
        <rFont val="Arial"/>
        <family val="0"/>
      </rPr>
      <t xml:space="preserve">on </t>
    </r>
    <r>
      <rPr>
        <b val="true"/>
        <sz val="10"/>
        <rFont val="Arial"/>
        <family val="2"/>
      </rPr>
      <t xml:space="preserve">5/25/2001</t>
    </r>
    <r>
      <rPr>
        <sz val="10"/>
        <rFont val="Arial"/>
        <family val="0"/>
      </rPr>
      <t xml:space="preserve">.</t>
    </r>
  </si>
  <si>
    <t xml:space="preserve">per UNIFY</t>
  </si>
  <si>
    <t xml:space="preserve">as paid by PGE 2/26/01</t>
  </si>
  <si>
    <t xml:space="preserve">s/b per support - Changed in UNIFY on 5/22/01 and settled with PG&amp;E on 5/25/01.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</si>
</sst>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[$-409]#,##0_);[RED]\(#,##0\)"/>
    <numFmt numFmtId="166" formatCode="\$#,##0.00000_);[RED]&quot;($&quot;#,##0.00000\)"/>
    <numFmt numFmtId="167" formatCode="\$#,##0.00_);[RED]&quot;($&quot;#,##0.00\)"/>
    <numFmt numFmtId="168" formatCode="\$#,##0.0000_);[RED]&quot;($&quot;#,##0.0000\)"/>
    <numFmt numFmtId="169" formatCode="\$#,##0.00"/>
  </numFmts>
  <fonts count="1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sz val="12"/>
      <color rgb="FF0000FF"/>
      <name val="Arial"/>
      <family val="2"/>
    </font>
    <font>
      <sz val="12"/>
      <name val="Arial"/>
      <family val="2"/>
    </font>
    <font>
      <b val="true"/>
      <sz val="12"/>
      <color rgb="FF008000"/>
      <name val="Arial"/>
      <family val="2"/>
    </font>
    <font>
      <b val="true"/>
      <sz val="12"/>
      <color rgb="FFFF00FF"/>
      <name val="Arial"/>
      <family val="2"/>
    </font>
    <font>
      <b val="true"/>
      <sz val="10"/>
      <color rgb="FFFFFFFF"/>
      <name val="Arial"/>
      <family val="2"/>
    </font>
    <font>
      <sz val="10"/>
      <name val="Arial"/>
      <family val="2"/>
    </font>
    <font>
      <b val="true"/>
      <sz val="10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  <fill>
      <patternFill patternType="solid">
        <fgColor rgb="FFCC9CCC"/>
        <bgColor rgb="FFFF99CC"/>
      </patternFill>
    </fill>
    <fill>
      <patternFill patternType="solid">
        <fgColor rgb="FFFFFF99"/>
        <bgColor rgb="FFFFFFCC"/>
      </patternFill>
    </fill>
    <fill>
      <patternFill patternType="solid">
        <fgColor rgb="FFFF0000"/>
        <bgColor rgb="FF993300"/>
      </patternFill>
    </fill>
    <fill>
      <patternFill patternType="solid">
        <fgColor rgb="FF69FFFF"/>
        <bgColor rgb="FF33CCCC"/>
      </patternFill>
    </fill>
    <fill>
      <patternFill patternType="solid">
        <fgColor rgb="FF00FF00"/>
        <bgColor rgb="FF33CCCC"/>
      </patternFill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6" fontId="0" fillId="0" borderId="0" xfId="0" applyFont="fals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4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4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6" fontId="0" fillId="4" borderId="0" xfId="0" applyFont="false" applyBorder="false" applyAlignment="true" applyProtection="true">
      <alignment horizontal="center" vertical="bottom" textRotation="0" wrapText="false" indent="0" shrinkToFit="false"/>
      <protection locked="false" hidden="false"/>
    </xf>
    <xf numFmtId="166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0" fillId="4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4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5" fontId="4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4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8" fontId="4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7" fontId="4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0" fillId="7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0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7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4" fillId="4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0" fillId="4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1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1" fillId="4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11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1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69FFFF"/>
      <rgbColor rgb="FFFF99CC"/>
      <rgbColor rgb="FFCC9CCC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13</xdr:col>
      <xdr:colOff>0</xdr:colOff>
      <xdr:row>287</xdr:row>
      <xdr:rowOff>0</xdr:rowOff>
    </xdr:from>
    <xdr:to>
      <xdr:col>14</xdr:col>
      <xdr:colOff>1080</xdr:colOff>
      <xdr:row>287</xdr:row>
      <xdr:rowOff>171360</xdr:rowOff>
    </xdr:to>
    <xdr:sp>
      <xdr:nvSpPr>
        <xdr:cNvPr id="0" name="Rectangle 1"/>
        <xdr:cNvSpPr/>
      </xdr:nvSpPr>
      <xdr:spPr>
        <a:xfrm>
          <a:off x="12074040" y="46634400"/>
          <a:ext cx="684720" cy="171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80808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15</xdr:col>
      <xdr:colOff>0</xdr:colOff>
      <xdr:row>287</xdr:row>
      <xdr:rowOff>0</xdr:rowOff>
    </xdr:from>
    <xdr:to>
      <xdr:col>15</xdr:col>
      <xdr:colOff>1147680</xdr:colOff>
      <xdr:row>287</xdr:row>
      <xdr:rowOff>171360</xdr:rowOff>
    </xdr:to>
    <xdr:sp>
      <xdr:nvSpPr>
        <xdr:cNvPr id="1" name="Rectangle 2"/>
        <xdr:cNvSpPr/>
      </xdr:nvSpPr>
      <xdr:spPr>
        <a:xfrm>
          <a:off x="13602960" y="46634400"/>
          <a:ext cx="1147680" cy="171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80808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0</xdr:colOff>
      <xdr:row>287</xdr:row>
      <xdr:rowOff>0</xdr:rowOff>
    </xdr:from>
    <xdr:to>
      <xdr:col>21</xdr:col>
      <xdr:colOff>720</xdr:colOff>
      <xdr:row>287</xdr:row>
      <xdr:rowOff>171360</xdr:rowOff>
    </xdr:to>
    <xdr:sp>
      <xdr:nvSpPr>
        <xdr:cNvPr id="2" name="Rectangle 3"/>
        <xdr:cNvSpPr/>
      </xdr:nvSpPr>
      <xdr:spPr>
        <a:xfrm>
          <a:off x="15001200" y="46634400"/>
          <a:ext cx="684720" cy="171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80808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22</xdr:col>
      <xdr:colOff>0</xdr:colOff>
      <xdr:row>287</xdr:row>
      <xdr:rowOff>0</xdr:rowOff>
    </xdr:from>
    <xdr:to>
      <xdr:col>22</xdr:col>
      <xdr:colOff>1006560</xdr:colOff>
      <xdr:row>287</xdr:row>
      <xdr:rowOff>171360</xdr:rowOff>
    </xdr:to>
    <xdr:sp>
      <xdr:nvSpPr>
        <xdr:cNvPr id="3" name="Rectangle 4"/>
        <xdr:cNvSpPr/>
      </xdr:nvSpPr>
      <xdr:spPr>
        <a:xfrm>
          <a:off x="16470000" y="46634400"/>
          <a:ext cx="1006560" cy="171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80808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24</xdr:col>
      <xdr:colOff>0</xdr:colOff>
      <xdr:row>287</xdr:row>
      <xdr:rowOff>0</xdr:rowOff>
    </xdr:from>
    <xdr:to>
      <xdr:col>25</xdr:col>
      <xdr:colOff>720</xdr:colOff>
      <xdr:row>287</xdr:row>
      <xdr:rowOff>171360</xdr:rowOff>
    </xdr:to>
    <xdr:sp>
      <xdr:nvSpPr>
        <xdr:cNvPr id="4" name="Rectangle 5"/>
        <xdr:cNvSpPr/>
      </xdr:nvSpPr>
      <xdr:spPr>
        <a:xfrm>
          <a:off x="17717040" y="46634400"/>
          <a:ext cx="684720" cy="171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80808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26</xdr:col>
      <xdr:colOff>0</xdr:colOff>
      <xdr:row>287</xdr:row>
      <xdr:rowOff>0</xdr:rowOff>
    </xdr:from>
    <xdr:to>
      <xdr:col>26</xdr:col>
      <xdr:colOff>1006560</xdr:colOff>
      <xdr:row>287</xdr:row>
      <xdr:rowOff>171360</xdr:rowOff>
    </xdr:to>
    <xdr:sp>
      <xdr:nvSpPr>
        <xdr:cNvPr id="5" name="Rectangle 6"/>
        <xdr:cNvSpPr/>
      </xdr:nvSpPr>
      <xdr:spPr>
        <a:xfrm>
          <a:off x="19165680" y="46634400"/>
          <a:ext cx="1006560" cy="171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80808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412200</xdr:colOff>
      <xdr:row>288</xdr:row>
      <xdr:rowOff>124200</xdr:rowOff>
    </xdr:from>
    <xdr:to>
      <xdr:col>22</xdr:col>
      <xdr:colOff>152280</xdr:colOff>
      <xdr:row>291</xdr:row>
      <xdr:rowOff>161640</xdr:rowOff>
    </xdr:to>
    <xdr:sp>
      <xdr:nvSpPr>
        <xdr:cNvPr id="6" name="Line 7"/>
        <xdr:cNvSpPr/>
      </xdr:nvSpPr>
      <xdr:spPr>
        <a:xfrm flipV="1">
          <a:off x="15413400" y="46929960"/>
          <a:ext cx="1208880" cy="52344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23</xdr:col>
      <xdr:colOff>10080</xdr:colOff>
      <xdr:row>154</xdr:row>
      <xdr:rowOff>142560</xdr:rowOff>
    </xdr:from>
    <xdr:to>
      <xdr:col>28</xdr:col>
      <xdr:colOff>676080</xdr:colOff>
      <xdr:row>297</xdr:row>
      <xdr:rowOff>9360</xdr:rowOff>
    </xdr:to>
    <xdr:sp>
      <xdr:nvSpPr>
        <xdr:cNvPr id="7" name="Line 8"/>
        <xdr:cNvSpPr/>
      </xdr:nvSpPr>
      <xdr:spPr>
        <a:xfrm flipV="1">
          <a:off x="17486640" y="25174440"/>
          <a:ext cx="3572280" cy="2309796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26</xdr:col>
      <xdr:colOff>70560</xdr:colOff>
      <xdr:row>286</xdr:row>
      <xdr:rowOff>142560</xdr:rowOff>
    </xdr:from>
    <xdr:to>
      <xdr:col>28</xdr:col>
      <xdr:colOff>253800</xdr:colOff>
      <xdr:row>296</xdr:row>
      <xdr:rowOff>152280</xdr:rowOff>
    </xdr:to>
    <xdr:sp>
      <xdr:nvSpPr>
        <xdr:cNvPr id="8" name="Line 9"/>
        <xdr:cNvSpPr/>
      </xdr:nvSpPr>
      <xdr:spPr>
        <a:xfrm flipV="1">
          <a:off x="19236240" y="46605600"/>
          <a:ext cx="1400400" cy="164808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C29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2" outlineLevelCol="0"/>
  <cols>
    <col collapsed="false" customWidth="true" hidden="false" outlineLevel="0" max="1" min="1" style="1" width="10.99"/>
    <col collapsed="false" customWidth="true" hidden="false" outlineLevel="0" max="2" min="2" style="1" width="13.99"/>
    <col collapsed="false" customWidth="true" hidden="false" outlineLevel="0" max="3" min="3" style="0" width="19.28"/>
    <col collapsed="false" customWidth="true" hidden="false" outlineLevel="0" max="4" min="4" style="0" width="6.41"/>
    <col collapsed="false" customWidth="true" hidden="false" outlineLevel="0" max="6" min="5" style="1" width="14.85"/>
    <col collapsed="false" customWidth="true" hidden="false" outlineLevel="0" max="7" min="7" style="1" width="11.13"/>
    <col collapsed="false" customWidth="true" hidden="false" outlineLevel="0" max="8" min="8" style="1" width="34.85"/>
    <col collapsed="false" customWidth="true" hidden="false" outlineLevel="0" max="9" min="9" style="1" width="9.7"/>
    <col collapsed="false" customWidth="true" hidden="false" outlineLevel="0" max="10" min="10" style="1" width="12.85"/>
    <col collapsed="false" customWidth="true" hidden="false" outlineLevel="0" max="11" min="11" style="1" width="9.41"/>
    <col collapsed="false" customWidth="true" hidden="false" outlineLevel="0" max="12" min="12" style="2" width="9.99"/>
    <col collapsed="false" customWidth="true" hidden="false" outlineLevel="0" max="13" min="13" style="1" width="2.99"/>
    <col collapsed="false" customWidth="true" hidden="false" outlineLevel="0" max="14" min="14" style="3" width="9.7"/>
    <col collapsed="false" customWidth="true" hidden="false" outlineLevel="0" max="15" min="15" style="4" width="11.99"/>
    <col collapsed="false" customWidth="true" hidden="false" outlineLevel="0" max="16" min="16" style="5" width="16.28"/>
    <col collapsed="false" customWidth="true" hidden="true" outlineLevel="0" max="17" min="17" style="0" width="14.85"/>
    <col collapsed="false" customWidth="true" hidden="true" outlineLevel="0" max="18" min="18" style="1" width="6.56"/>
    <col collapsed="false" customWidth="true" hidden="true" outlineLevel="0" max="19" min="19" style="1" width="10.13"/>
    <col collapsed="false" customWidth="true" hidden="false" outlineLevel="0" max="20" min="20" style="1" width="3.56"/>
    <col collapsed="false" customWidth="true" hidden="false" outlineLevel="0" max="21" min="21" style="3" width="9.7"/>
    <col collapsed="false" customWidth="true" hidden="false" outlineLevel="0" max="22" min="22" style="4" width="11.13"/>
    <col collapsed="false" customWidth="true" hidden="false" outlineLevel="0" max="23" min="23" style="5" width="14.28"/>
    <col collapsed="false" customWidth="true" hidden="false" outlineLevel="0" max="24" min="24" style="0" width="3.42"/>
    <col collapsed="false" customWidth="true" hidden="false" outlineLevel="0" max="25" min="25" style="3" width="9.7"/>
    <col collapsed="false" customWidth="true" hidden="false" outlineLevel="0" max="26" min="26" style="6" width="10.85"/>
    <col collapsed="false" customWidth="true" hidden="false" outlineLevel="0" max="27" min="27" style="5" width="14.28"/>
    <col collapsed="false" customWidth="true" hidden="false" outlineLevel="0" max="28" min="28" style="0" width="2.99"/>
    <col collapsed="false" customWidth="true" hidden="false" outlineLevel="0" max="29" min="29" style="0" width="30.99"/>
  </cols>
  <sheetData>
    <row r="1" customFormat="false" ht="15.75" hidden="false" customHeight="false" outlineLevel="0" collapsed="false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7" t="s">
        <v>11</v>
      </c>
      <c r="M1" s="8"/>
      <c r="N1" s="9" t="s">
        <v>12</v>
      </c>
      <c r="O1" s="10" t="s">
        <v>13</v>
      </c>
      <c r="P1" s="11" t="s">
        <v>14</v>
      </c>
      <c r="Q1" s="12" t="s">
        <v>15</v>
      </c>
      <c r="R1" s="7" t="s">
        <v>16</v>
      </c>
      <c r="S1" s="7" t="s">
        <v>17</v>
      </c>
      <c r="T1" s="8"/>
      <c r="U1" s="13" t="s">
        <v>18</v>
      </c>
      <c r="V1" s="14" t="s">
        <v>19</v>
      </c>
      <c r="W1" s="15" t="s">
        <v>20</v>
      </c>
      <c r="X1" s="16"/>
      <c r="Y1" s="17" t="s">
        <v>21</v>
      </c>
      <c r="Z1" s="18" t="s">
        <v>22</v>
      </c>
      <c r="AA1" s="19" t="s">
        <v>23</v>
      </c>
      <c r="AB1" s="16"/>
      <c r="AC1" s="7" t="s">
        <v>24</v>
      </c>
    </row>
    <row r="2" customFormat="false" ht="12.75" hidden="false" customHeight="false" outlineLevel="2" collapsed="false">
      <c r="A2" s="1" t="s">
        <v>25</v>
      </c>
      <c r="B2" s="1" t="s">
        <v>26</v>
      </c>
      <c r="C2" s="1" t="s">
        <v>27</v>
      </c>
      <c r="D2" s="1" t="s">
        <v>28</v>
      </c>
      <c r="E2" s="1" t="s">
        <v>29</v>
      </c>
      <c r="F2" s="1" t="s">
        <v>29</v>
      </c>
      <c r="G2" s="1" t="s">
        <v>30</v>
      </c>
      <c r="H2" s="1" t="s">
        <v>31</v>
      </c>
      <c r="J2" s="1" t="s">
        <v>32</v>
      </c>
      <c r="K2" s="20" t="s">
        <v>33</v>
      </c>
      <c r="L2" s="2" t="s">
        <v>34</v>
      </c>
      <c r="M2" s="21"/>
      <c r="N2" s="3" t="n">
        <v>3969</v>
      </c>
      <c r="O2" s="4" t="n">
        <v>6.69</v>
      </c>
      <c r="P2" s="5" t="n">
        <f aca="false">N2*O2</f>
        <v>26552.61</v>
      </c>
      <c r="Q2" s="0" t="s">
        <v>35</v>
      </c>
      <c r="R2" s="1" t="n">
        <v>858</v>
      </c>
      <c r="S2" s="1" t="s">
        <v>36</v>
      </c>
      <c r="T2" s="21"/>
      <c r="U2" s="22" t="n">
        <v>3969</v>
      </c>
      <c r="V2" s="23" t="n">
        <v>6.69</v>
      </c>
      <c r="W2" s="5" t="n">
        <f aca="false">U2*V2</f>
        <v>26552.61</v>
      </c>
      <c r="X2" s="24"/>
      <c r="Y2" s="3" t="n">
        <f aca="false">N2-U2</f>
        <v>0</v>
      </c>
      <c r="Z2" s="6" t="n">
        <f aca="false">O2-V2</f>
        <v>0</v>
      </c>
      <c r="AA2" s="5" t="n">
        <f aca="false">P2-W2</f>
        <v>0</v>
      </c>
      <c r="AB2" s="24"/>
    </row>
    <row r="3" customFormat="false" ht="12.75" hidden="false" customHeight="false" outlineLevel="2" collapsed="false">
      <c r="A3" s="1" t="s">
        <v>25</v>
      </c>
      <c r="B3" s="1" t="s">
        <v>26</v>
      </c>
      <c r="C3" s="1" t="s">
        <v>27</v>
      </c>
      <c r="D3" s="1" t="s">
        <v>28</v>
      </c>
      <c r="E3" s="1" t="s">
        <v>29</v>
      </c>
      <c r="F3" s="1" t="s">
        <v>29</v>
      </c>
      <c r="G3" s="1" t="s">
        <v>30</v>
      </c>
      <c r="H3" s="1" t="s">
        <v>31</v>
      </c>
      <c r="J3" s="1" t="s">
        <v>32</v>
      </c>
      <c r="K3" s="20" t="s">
        <v>33</v>
      </c>
      <c r="L3" s="2" t="s">
        <v>34</v>
      </c>
      <c r="M3" s="21"/>
      <c r="N3" s="3" t="n">
        <v>10000</v>
      </c>
      <c r="O3" s="4" t="n">
        <v>6.7</v>
      </c>
      <c r="P3" s="5" t="n">
        <f aca="false">N3*O3</f>
        <v>67000</v>
      </c>
      <c r="Q3" s="0" t="s">
        <v>35</v>
      </c>
      <c r="R3" s="1" t="n">
        <v>859</v>
      </c>
      <c r="S3" s="1" t="s">
        <v>36</v>
      </c>
      <c r="T3" s="21"/>
      <c r="U3" s="22" t="n">
        <v>10000</v>
      </c>
      <c r="V3" s="23" t="n">
        <v>6.7</v>
      </c>
      <c r="W3" s="5" t="n">
        <f aca="false">U3*V3</f>
        <v>67000</v>
      </c>
      <c r="X3" s="24"/>
      <c r="Y3" s="3" t="n">
        <f aca="false">N3-U3</f>
        <v>0</v>
      </c>
      <c r="Z3" s="6" t="n">
        <f aca="false">O3-V3</f>
        <v>0</v>
      </c>
      <c r="AA3" s="5" t="n">
        <f aca="false">P3-W3</f>
        <v>0</v>
      </c>
      <c r="AB3" s="24"/>
    </row>
    <row r="4" customFormat="false" ht="12.75" hidden="false" customHeight="false" outlineLevel="2" collapsed="false">
      <c r="A4" s="1" t="s">
        <v>25</v>
      </c>
      <c r="B4" s="1" t="s">
        <v>26</v>
      </c>
      <c r="C4" s="1" t="s">
        <v>27</v>
      </c>
      <c r="D4" s="1" t="s">
        <v>28</v>
      </c>
      <c r="E4" s="1" t="s">
        <v>37</v>
      </c>
      <c r="F4" s="1" t="s">
        <v>38</v>
      </c>
      <c r="G4" s="1" t="s">
        <v>30</v>
      </c>
      <c r="H4" s="1" t="s">
        <v>31</v>
      </c>
      <c r="J4" s="1" t="s">
        <v>32</v>
      </c>
      <c r="K4" s="20" t="s">
        <v>39</v>
      </c>
      <c r="L4" s="2" t="s">
        <v>34</v>
      </c>
      <c r="M4" s="21"/>
      <c r="N4" s="3" t="n">
        <v>45887</v>
      </c>
      <c r="O4" s="4" t="n">
        <v>6.9</v>
      </c>
      <c r="P4" s="5" t="n">
        <f aca="false">N4*O4</f>
        <v>316620.3</v>
      </c>
      <c r="Q4" s="0" t="s">
        <v>35</v>
      </c>
      <c r="R4" s="1" t="n">
        <v>853</v>
      </c>
      <c r="S4" s="1" t="s">
        <v>36</v>
      </c>
      <c r="T4" s="21"/>
      <c r="U4" s="22" t="n">
        <v>45887</v>
      </c>
      <c r="V4" s="23" t="n">
        <v>6.9</v>
      </c>
      <c r="W4" s="5" t="n">
        <f aca="false">U4*V4</f>
        <v>316620.3</v>
      </c>
      <c r="X4" s="24"/>
      <c r="Y4" s="3" t="n">
        <f aca="false">N4-U4</f>
        <v>0</v>
      </c>
      <c r="Z4" s="6" t="n">
        <f aca="false">O4-V4</f>
        <v>0</v>
      </c>
      <c r="AA4" s="5" t="n">
        <f aca="false">P4-W4</f>
        <v>0</v>
      </c>
      <c r="AB4" s="24"/>
    </row>
    <row r="5" customFormat="false" ht="12.75" hidden="false" customHeight="false" outlineLevel="2" collapsed="false">
      <c r="A5" s="1" t="s">
        <v>25</v>
      </c>
      <c r="B5" s="1" t="s">
        <v>26</v>
      </c>
      <c r="C5" s="1" t="s">
        <v>27</v>
      </c>
      <c r="D5" s="1" t="s">
        <v>28</v>
      </c>
      <c r="E5" s="1" t="s">
        <v>40</v>
      </c>
      <c r="F5" s="1" t="s">
        <v>40</v>
      </c>
      <c r="G5" s="1" t="s">
        <v>30</v>
      </c>
      <c r="H5" s="1" t="s">
        <v>31</v>
      </c>
      <c r="J5" s="1" t="s">
        <v>32</v>
      </c>
      <c r="K5" s="20" t="s">
        <v>33</v>
      </c>
      <c r="L5" s="2" t="s">
        <v>34</v>
      </c>
      <c r="M5" s="21"/>
      <c r="N5" s="3" t="n">
        <v>11000</v>
      </c>
      <c r="O5" s="4" t="n">
        <v>6.92</v>
      </c>
      <c r="P5" s="5" t="n">
        <f aca="false">N5*O5</f>
        <v>76120</v>
      </c>
      <c r="Q5" s="0" t="s">
        <v>35</v>
      </c>
      <c r="R5" s="1" t="n">
        <v>852</v>
      </c>
      <c r="S5" s="1" t="s">
        <v>36</v>
      </c>
      <c r="T5" s="21"/>
      <c r="U5" s="22" t="n">
        <v>11000</v>
      </c>
      <c r="V5" s="23" t="n">
        <v>6.92</v>
      </c>
      <c r="W5" s="5" t="n">
        <f aca="false">U5*V5</f>
        <v>76120</v>
      </c>
      <c r="X5" s="24"/>
      <c r="Y5" s="3" t="n">
        <f aca="false">N5-U5</f>
        <v>0</v>
      </c>
      <c r="Z5" s="6" t="n">
        <f aca="false">O5-V5</f>
        <v>0</v>
      </c>
      <c r="AA5" s="5" t="n">
        <f aca="false">P5-W5</f>
        <v>0</v>
      </c>
      <c r="AB5" s="24"/>
    </row>
    <row r="6" customFormat="false" ht="12.75" hidden="false" customHeight="false" outlineLevel="2" collapsed="false">
      <c r="A6" s="1" t="s">
        <v>25</v>
      </c>
      <c r="B6" s="1" t="s">
        <v>26</v>
      </c>
      <c r="C6" s="1" t="s">
        <v>27</v>
      </c>
      <c r="D6" s="1" t="s">
        <v>28</v>
      </c>
      <c r="E6" s="1" t="s">
        <v>41</v>
      </c>
      <c r="F6" s="1" t="s">
        <v>41</v>
      </c>
      <c r="G6" s="1" t="s">
        <v>30</v>
      </c>
      <c r="H6" s="1" t="s">
        <v>31</v>
      </c>
      <c r="J6" s="1" t="s">
        <v>32</v>
      </c>
      <c r="K6" s="20" t="s">
        <v>33</v>
      </c>
      <c r="L6" s="2" t="s">
        <v>34</v>
      </c>
      <c r="M6" s="21"/>
      <c r="N6" s="3" t="n">
        <v>11000</v>
      </c>
      <c r="O6" s="4" t="n">
        <v>7.15</v>
      </c>
      <c r="P6" s="5" t="n">
        <f aca="false">N6*O6</f>
        <v>78650</v>
      </c>
      <c r="Q6" s="0" t="s">
        <v>35</v>
      </c>
      <c r="R6" s="1" t="n">
        <v>860</v>
      </c>
      <c r="S6" s="1" t="s">
        <v>36</v>
      </c>
      <c r="T6" s="21"/>
      <c r="U6" s="22" t="n">
        <v>11000</v>
      </c>
      <c r="V6" s="23" t="n">
        <v>7.15</v>
      </c>
      <c r="W6" s="5" t="n">
        <f aca="false">U6*V6</f>
        <v>78650</v>
      </c>
      <c r="X6" s="24"/>
      <c r="Y6" s="3" t="n">
        <f aca="false">N6-U6</f>
        <v>0</v>
      </c>
      <c r="Z6" s="6" t="n">
        <f aca="false">O6-V6</f>
        <v>0</v>
      </c>
      <c r="AA6" s="5" t="n">
        <f aca="false">P6-W6</f>
        <v>0</v>
      </c>
      <c r="AB6" s="24"/>
    </row>
    <row r="7" customFormat="false" ht="12.75" hidden="false" customHeight="false" outlineLevel="2" collapsed="false">
      <c r="A7" s="1" t="s">
        <v>25</v>
      </c>
      <c r="B7" s="1" t="s">
        <v>26</v>
      </c>
      <c r="C7" s="1" t="s">
        <v>27</v>
      </c>
      <c r="D7" s="1" t="s">
        <v>28</v>
      </c>
      <c r="E7" s="1" t="s">
        <v>42</v>
      </c>
      <c r="F7" s="1" t="s">
        <v>42</v>
      </c>
      <c r="G7" s="1" t="s">
        <v>30</v>
      </c>
      <c r="H7" s="1" t="s">
        <v>31</v>
      </c>
      <c r="J7" s="1" t="s">
        <v>32</v>
      </c>
      <c r="K7" s="20" t="s">
        <v>33</v>
      </c>
      <c r="L7" s="2" t="s">
        <v>34</v>
      </c>
      <c r="M7" s="21"/>
      <c r="N7" s="3" t="n">
        <v>3999</v>
      </c>
      <c r="O7" s="4" t="n">
        <v>7.165</v>
      </c>
      <c r="P7" s="5" t="n">
        <f aca="false">N7*O7</f>
        <v>28652.835</v>
      </c>
      <c r="Q7" s="0" t="s">
        <v>35</v>
      </c>
      <c r="R7" s="1" t="n">
        <v>850</v>
      </c>
      <c r="S7" s="1" t="s">
        <v>36</v>
      </c>
      <c r="T7" s="21"/>
      <c r="U7" s="22" t="n">
        <v>3999</v>
      </c>
      <c r="V7" s="23" t="n">
        <v>7.165</v>
      </c>
      <c r="W7" s="5" t="n">
        <f aca="false">U7*V7</f>
        <v>28652.835</v>
      </c>
      <c r="X7" s="24"/>
      <c r="Y7" s="3" t="n">
        <f aca="false">N7-U7</f>
        <v>0</v>
      </c>
      <c r="Z7" s="6" t="n">
        <f aca="false">O7-V7</f>
        <v>0</v>
      </c>
      <c r="AA7" s="5" t="n">
        <f aca="false">P7-W7</f>
        <v>0</v>
      </c>
      <c r="AB7" s="24"/>
    </row>
    <row r="8" customFormat="false" ht="12.75" hidden="false" customHeight="false" outlineLevel="2" collapsed="false">
      <c r="A8" s="1" t="s">
        <v>25</v>
      </c>
      <c r="B8" s="1" t="s">
        <v>26</v>
      </c>
      <c r="C8" s="1" t="s">
        <v>27</v>
      </c>
      <c r="D8" s="1" t="s">
        <v>28</v>
      </c>
      <c r="E8" s="1" t="s">
        <v>41</v>
      </c>
      <c r="F8" s="1" t="s">
        <v>41</v>
      </c>
      <c r="G8" s="1" t="s">
        <v>30</v>
      </c>
      <c r="H8" s="1" t="s">
        <v>31</v>
      </c>
      <c r="J8" s="1" t="s">
        <v>32</v>
      </c>
      <c r="K8" s="20" t="s">
        <v>33</v>
      </c>
      <c r="L8" s="2" t="s">
        <v>34</v>
      </c>
      <c r="M8" s="21"/>
      <c r="N8" s="3" t="n">
        <v>3000</v>
      </c>
      <c r="O8" s="4" t="n">
        <v>7.165</v>
      </c>
      <c r="P8" s="5" t="n">
        <f aca="false">N8*O8</f>
        <v>21495</v>
      </c>
      <c r="Q8" s="0" t="s">
        <v>35</v>
      </c>
      <c r="R8" s="1" t="n">
        <v>861</v>
      </c>
      <c r="S8" s="1" t="s">
        <v>36</v>
      </c>
      <c r="T8" s="21"/>
      <c r="U8" s="22" t="n">
        <v>3000</v>
      </c>
      <c r="V8" s="23" t="n">
        <v>7.165</v>
      </c>
      <c r="W8" s="5" t="n">
        <f aca="false">U8*V8</f>
        <v>21495</v>
      </c>
      <c r="X8" s="24"/>
      <c r="Y8" s="3" t="n">
        <f aca="false">N8-U8</f>
        <v>0</v>
      </c>
      <c r="Z8" s="6" t="n">
        <f aca="false">O8-V8</f>
        <v>0</v>
      </c>
      <c r="AA8" s="5" t="n">
        <f aca="false">P8-W8</f>
        <v>0</v>
      </c>
      <c r="AB8" s="24"/>
    </row>
    <row r="9" customFormat="false" ht="12.75" hidden="false" customHeight="false" outlineLevel="2" collapsed="false">
      <c r="A9" s="1" t="s">
        <v>25</v>
      </c>
      <c r="B9" s="1" t="s">
        <v>26</v>
      </c>
      <c r="C9" s="1" t="s">
        <v>27</v>
      </c>
      <c r="D9" s="1" t="s">
        <v>28</v>
      </c>
      <c r="E9" s="1" t="s">
        <v>43</v>
      </c>
      <c r="F9" s="1" t="s">
        <v>44</v>
      </c>
      <c r="G9" s="1" t="s">
        <v>30</v>
      </c>
      <c r="H9" s="1" t="s">
        <v>31</v>
      </c>
      <c r="J9" s="1" t="s">
        <v>32</v>
      </c>
      <c r="K9" s="20" t="s">
        <v>33</v>
      </c>
      <c r="L9" s="2" t="s">
        <v>34</v>
      </c>
      <c r="M9" s="21"/>
      <c r="N9" s="3" t="n">
        <v>5814</v>
      </c>
      <c r="O9" s="4" t="n">
        <v>7.5</v>
      </c>
      <c r="P9" s="5" t="n">
        <f aca="false">N9*O9</f>
        <v>43605</v>
      </c>
      <c r="Q9" s="0" t="s">
        <v>35</v>
      </c>
      <c r="R9" s="1" t="n">
        <v>851</v>
      </c>
      <c r="S9" s="1" t="s">
        <v>36</v>
      </c>
      <c r="T9" s="21"/>
      <c r="U9" s="22" t="n">
        <v>5814</v>
      </c>
      <c r="V9" s="23" t="n">
        <v>7.5</v>
      </c>
      <c r="W9" s="5" t="n">
        <f aca="false">U9*V9</f>
        <v>43605</v>
      </c>
      <c r="X9" s="24"/>
      <c r="Y9" s="3" t="n">
        <f aca="false">N9-U9</f>
        <v>0</v>
      </c>
      <c r="Z9" s="6" t="n">
        <f aca="false">O9-V9</f>
        <v>0</v>
      </c>
      <c r="AA9" s="5" t="n">
        <f aca="false">P9-W9</f>
        <v>0</v>
      </c>
      <c r="AB9" s="24"/>
    </row>
    <row r="10" customFormat="false" ht="12.75" hidden="false" customHeight="false" outlineLevel="2" collapsed="false">
      <c r="A10" s="1" t="s">
        <v>25</v>
      </c>
      <c r="B10" s="1" t="s">
        <v>26</v>
      </c>
      <c r="C10" s="1" t="s">
        <v>27</v>
      </c>
      <c r="D10" s="1" t="s">
        <v>28</v>
      </c>
      <c r="E10" s="1" t="s">
        <v>45</v>
      </c>
      <c r="F10" s="1" t="s">
        <v>45</v>
      </c>
      <c r="G10" s="1" t="s">
        <v>30</v>
      </c>
      <c r="H10" s="1" t="s">
        <v>31</v>
      </c>
      <c r="J10" s="1" t="s">
        <v>32</v>
      </c>
      <c r="K10" s="20" t="s">
        <v>33</v>
      </c>
      <c r="L10" s="2" t="s">
        <v>34</v>
      </c>
      <c r="M10" s="21"/>
      <c r="N10" s="3" t="n">
        <v>2500</v>
      </c>
      <c r="O10" s="4" t="n">
        <v>7.52</v>
      </c>
      <c r="P10" s="5" t="n">
        <f aca="false">N10*O10</f>
        <v>18800</v>
      </c>
      <c r="Q10" s="0" t="s">
        <v>35</v>
      </c>
      <c r="R10" s="1" t="n">
        <v>857</v>
      </c>
      <c r="S10" s="1" t="s">
        <v>36</v>
      </c>
      <c r="T10" s="21"/>
      <c r="U10" s="22" t="n">
        <v>2500</v>
      </c>
      <c r="V10" s="23" t="n">
        <v>7.52</v>
      </c>
      <c r="W10" s="5" t="n">
        <f aca="false">U10*V10</f>
        <v>18800</v>
      </c>
      <c r="X10" s="24"/>
      <c r="Y10" s="3" t="n">
        <f aca="false">N10-U10</f>
        <v>0</v>
      </c>
      <c r="Z10" s="6" t="n">
        <f aca="false">O10-V10</f>
        <v>0</v>
      </c>
      <c r="AA10" s="5" t="n">
        <f aca="false">P10-W10</f>
        <v>0</v>
      </c>
      <c r="AB10" s="24"/>
    </row>
    <row r="11" customFormat="false" ht="12.75" hidden="false" customHeight="false" outlineLevel="2" collapsed="false">
      <c r="A11" s="1" t="s">
        <v>25</v>
      </c>
      <c r="B11" s="1" t="s">
        <v>26</v>
      </c>
      <c r="C11" s="1" t="s">
        <v>27</v>
      </c>
      <c r="D11" s="1" t="s">
        <v>28</v>
      </c>
      <c r="E11" s="1" t="s">
        <v>45</v>
      </c>
      <c r="F11" s="1" t="s">
        <v>45</v>
      </c>
      <c r="G11" s="1" t="s">
        <v>30</v>
      </c>
      <c r="H11" s="1" t="s">
        <v>31</v>
      </c>
      <c r="J11" s="1" t="s">
        <v>32</v>
      </c>
      <c r="K11" s="20" t="s">
        <v>33</v>
      </c>
      <c r="L11" s="2" t="s">
        <v>34</v>
      </c>
      <c r="M11" s="21"/>
      <c r="N11" s="3" t="n">
        <v>5000</v>
      </c>
      <c r="O11" s="4" t="n">
        <v>7.56</v>
      </c>
      <c r="P11" s="5" t="n">
        <f aca="false">N11*O11</f>
        <v>37800</v>
      </c>
      <c r="Q11" s="0" t="s">
        <v>35</v>
      </c>
      <c r="R11" s="1" t="n">
        <v>856</v>
      </c>
      <c r="S11" s="1" t="s">
        <v>36</v>
      </c>
      <c r="T11" s="21"/>
      <c r="U11" s="22" t="n">
        <v>5000</v>
      </c>
      <c r="V11" s="23" t="n">
        <v>7.56</v>
      </c>
      <c r="W11" s="5" t="n">
        <f aca="false">U11*V11</f>
        <v>37800</v>
      </c>
      <c r="X11" s="24"/>
      <c r="Y11" s="3" t="n">
        <f aca="false">N11-U11</f>
        <v>0</v>
      </c>
      <c r="Z11" s="6" t="n">
        <f aca="false">O11-V11</f>
        <v>0</v>
      </c>
      <c r="AA11" s="5" t="n">
        <f aca="false">P11-W11</f>
        <v>0</v>
      </c>
      <c r="AB11" s="24"/>
    </row>
    <row r="12" customFormat="false" ht="12.75" hidden="false" customHeight="false" outlineLevel="2" collapsed="false">
      <c r="A12" s="1" t="s">
        <v>25</v>
      </c>
      <c r="B12" s="1" t="s">
        <v>26</v>
      </c>
      <c r="C12" s="1" t="s">
        <v>27</v>
      </c>
      <c r="D12" s="1" t="s">
        <v>28</v>
      </c>
      <c r="E12" s="1" t="s">
        <v>46</v>
      </c>
      <c r="F12" s="1" t="s">
        <v>46</v>
      </c>
      <c r="G12" s="1" t="s">
        <v>30</v>
      </c>
      <c r="H12" s="1" t="s">
        <v>31</v>
      </c>
      <c r="J12" s="1" t="s">
        <v>32</v>
      </c>
      <c r="K12" s="20" t="s">
        <v>33</v>
      </c>
      <c r="L12" s="2" t="s">
        <v>34</v>
      </c>
      <c r="M12" s="21"/>
      <c r="N12" s="3" t="n">
        <v>2912</v>
      </c>
      <c r="O12" s="4" t="n">
        <v>7.655</v>
      </c>
      <c r="P12" s="5" t="n">
        <f aca="false">N12*O12</f>
        <v>22291.36</v>
      </c>
      <c r="Q12" s="0" t="s">
        <v>35</v>
      </c>
      <c r="R12" s="1" t="n">
        <v>855</v>
      </c>
      <c r="S12" s="1" t="s">
        <v>36</v>
      </c>
      <c r="T12" s="21"/>
      <c r="U12" s="22" t="n">
        <v>2912</v>
      </c>
      <c r="V12" s="23" t="n">
        <v>7.655</v>
      </c>
      <c r="W12" s="5" t="n">
        <f aca="false">U12*V12</f>
        <v>22291.36</v>
      </c>
      <c r="X12" s="24"/>
      <c r="Y12" s="3" t="n">
        <f aca="false">N12-U12</f>
        <v>0</v>
      </c>
      <c r="Z12" s="6" t="n">
        <f aca="false">O12-V12</f>
        <v>0</v>
      </c>
      <c r="AA12" s="5" t="n">
        <f aca="false">P12-W12</f>
        <v>0</v>
      </c>
      <c r="AB12" s="24"/>
    </row>
    <row r="13" customFormat="false" ht="12.75" hidden="false" customHeight="false" outlineLevel="2" collapsed="false">
      <c r="A13" s="1" t="s">
        <v>25</v>
      </c>
      <c r="B13" s="1" t="s">
        <v>26</v>
      </c>
      <c r="C13" s="1" t="s">
        <v>27</v>
      </c>
      <c r="D13" s="1" t="s">
        <v>28</v>
      </c>
      <c r="E13" s="1" t="s">
        <v>46</v>
      </c>
      <c r="F13" s="1" t="s">
        <v>46</v>
      </c>
      <c r="G13" s="1" t="s">
        <v>30</v>
      </c>
      <c r="H13" s="1" t="s">
        <v>31</v>
      </c>
      <c r="J13" s="1" t="s">
        <v>32</v>
      </c>
      <c r="K13" s="20" t="s">
        <v>33</v>
      </c>
      <c r="L13" s="2" t="s">
        <v>34</v>
      </c>
      <c r="M13" s="21"/>
      <c r="N13" s="3" t="n">
        <v>10000</v>
      </c>
      <c r="O13" s="4" t="n">
        <v>7.715</v>
      </c>
      <c r="P13" s="5" t="n">
        <f aca="false">N13*O13</f>
        <v>77150</v>
      </c>
      <c r="Q13" s="0" t="s">
        <v>35</v>
      </c>
      <c r="R13" s="1" t="n">
        <v>854</v>
      </c>
      <c r="S13" s="1" t="s">
        <v>36</v>
      </c>
      <c r="T13" s="21"/>
      <c r="U13" s="22" t="n">
        <v>10000</v>
      </c>
      <c r="V13" s="23" t="n">
        <v>7.71</v>
      </c>
      <c r="W13" s="5" t="n">
        <f aca="false">U13*V13</f>
        <v>77100</v>
      </c>
      <c r="X13" s="24"/>
      <c r="Y13" s="3" t="n">
        <f aca="false">N13-U13</f>
        <v>0</v>
      </c>
      <c r="Z13" s="6" t="n">
        <f aca="false">O13-V13</f>
        <v>0.00499999999999989</v>
      </c>
      <c r="AA13" s="5" t="n">
        <f aca="false">P13-W13</f>
        <v>50</v>
      </c>
      <c r="AB13" s="24"/>
      <c r="AC13" s="0" t="s">
        <v>47</v>
      </c>
    </row>
    <row r="14" customFormat="false" ht="12.75" hidden="false" customHeight="false" outlineLevel="2" collapsed="false">
      <c r="A14" s="1" t="s">
        <v>48</v>
      </c>
      <c r="B14" s="1" t="s">
        <v>26</v>
      </c>
      <c r="C14" s="1" t="s">
        <v>27</v>
      </c>
      <c r="D14" s="1" t="s">
        <v>28</v>
      </c>
      <c r="E14" s="1" t="s">
        <v>49</v>
      </c>
      <c r="F14" s="1" t="s">
        <v>49</v>
      </c>
      <c r="G14" s="1" t="s">
        <v>30</v>
      </c>
      <c r="H14" s="1" t="s">
        <v>31</v>
      </c>
      <c r="I14" s="1" t="s">
        <v>50</v>
      </c>
      <c r="J14" s="1" t="s">
        <v>51</v>
      </c>
      <c r="K14" s="20" t="s">
        <v>33</v>
      </c>
      <c r="L14" s="2" t="s">
        <v>34</v>
      </c>
      <c r="M14" s="21"/>
      <c r="N14" s="3" t="n">
        <v>5000</v>
      </c>
      <c r="O14" s="4" t="n">
        <v>8.775</v>
      </c>
      <c r="P14" s="5" t="n">
        <f aca="false">N14*O14</f>
        <v>43875</v>
      </c>
      <c r="Q14" s="0" t="s">
        <v>52</v>
      </c>
      <c r="R14" s="1" t="n">
        <v>715</v>
      </c>
      <c r="S14" s="1" t="s">
        <v>53</v>
      </c>
      <c r="T14" s="21"/>
      <c r="U14" s="22" t="n">
        <v>5000</v>
      </c>
      <c r="V14" s="23" t="n">
        <v>8.775</v>
      </c>
      <c r="W14" s="5" t="n">
        <f aca="false">U14*V14</f>
        <v>43875</v>
      </c>
      <c r="X14" s="24"/>
      <c r="Y14" s="3" t="n">
        <f aca="false">N14-U14</f>
        <v>0</v>
      </c>
      <c r="Z14" s="6" t="n">
        <f aca="false">O14-V14</f>
        <v>0</v>
      </c>
      <c r="AA14" s="5" t="n">
        <f aca="false">P14-W14</f>
        <v>0</v>
      </c>
      <c r="AB14" s="24"/>
    </row>
    <row r="15" customFormat="false" ht="12.75" hidden="false" customHeight="false" outlineLevel="2" collapsed="false">
      <c r="A15" s="1" t="s">
        <v>48</v>
      </c>
      <c r="B15" s="1" t="s">
        <v>26</v>
      </c>
      <c r="C15" s="1" t="s">
        <v>27</v>
      </c>
      <c r="D15" s="1" t="s">
        <v>28</v>
      </c>
      <c r="E15" s="1" t="s">
        <v>49</v>
      </c>
      <c r="F15" s="1" t="s">
        <v>49</v>
      </c>
      <c r="G15" s="1" t="s">
        <v>30</v>
      </c>
      <c r="H15" s="1" t="s">
        <v>31</v>
      </c>
      <c r="I15" s="1" t="s">
        <v>54</v>
      </c>
      <c r="J15" s="1" t="s">
        <v>55</v>
      </c>
      <c r="K15" s="20" t="s">
        <v>33</v>
      </c>
      <c r="L15" s="2" t="s">
        <v>34</v>
      </c>
      <c r="M15" s="21"/>
      <c r="N15" s="3" t="n">
        <v>5000</v>
      </c>
      <c r="O15" s="4" t="n">
        <v>8.8</v>
      </c>
      <c r="P15" s="5" t="n">
        <f aca="false">N15*O15</f>
        <v>44000</v>
      </c>
      <c r="Q15" s="0" t="s">
        <v>52</v>
      </c>
      <c r="R15" s="1" t="n">
        <v>714</v>
      </c>
      <c r="S15" s="1" t="s">
        <v>53</v>
      </c>
      <c r="T15" s="21"/>
      <c r="U15" s="22" t="n">
        <v>5000</v>
      </c>
      <c r="V15" s="23" t="n">
        <v>8.8</v>
      </c>
      <c r="W15" s="5" t="n">
        <f aca="false">U15*V15</f>
        <v>44000</v>
      </c>
      <c r="X15" s="24"/>
      <c r="Y15" s="3" t="n">
        <f aca="false">N15-U15</f>
        <v>0</v>
      </c>
      <c r="Z15" s="6" t="n">
        <f aca="false">O15-V15</f>
        <v>0</v>
      </c>
      <c r="AA15" s="5" t="n">
        <f aca="false">P15-W15</f>
        <v>0</v>
      </c>
      <c r="AB15" s="24"/>
    </row>
    <row r="16" customFormat="false" ht="12.75" hidden="false" customHeight="false" outlineLevel="2" collapsed="false">
      <c r="A16" s="25" t="s">
        <v>48</v>
      </c>
      <c r="B16" s="25" t="s">
        <v>26</v>
      </c>
      <c r="C16" s="25" t="s">
        <v>27</v>
      </c>
      <c r="D16" s="25" t="s">
        <v>28</v>
      </c>
      <c r="E16" s="25" t="s">
        <v>49</v>
      </c>
      <c r="F16" s="25" t="s">
        <v>49</v>
      </c>
      <c r="G16" s="25" t="s">
        <v>56</v>
      </c>
      <c r="H16" s="25" t="s">
        <v>57</v>
      </c>
      <c r="I16" s="25" t="s">
        <v>58</v>
      </c>
      <c r="J16" s="25" t="s">
        <v>59</v>
      </c>
      <c r="K16" s="26" t="s">
        <v>33</v>
      </c>
      <c r="L16" s="27" t="s">
        <v>34</v>
      </c>
      <c r="M16" s="21"/>
      <c r="N16" s="28" t="n">
        <v>1187</v>
      </c>
      <c r="O16" s="29" t="n">
        <v>8.87</v>
      </c>
      <c r="P16" s="30" t="n">
        <f aca="false">N16*O16</f>
        <v>10528.69</v>
      </c>
      <c r="Q16" s="31" t="s">
        <v>52</v>
      </c>
      <c r="R16" s="25" t="n">
        <v>719</v>
      </c>
      <c r="S16" s="25" t="s">
        <v>53</v>
      </c>
      <c r="T16" s="21"/>
      <c r="U16" s="32" t="n">
        <v>177</v>
      </c>
      <c r="V16" s="33" t="n">
        <v>8.87</v>
      </c>
      <c r="W16" s="30" t="n">
        <f aca="false">U16*V16</f>
        <v>1569.99</v>
      </c>
      <c r="X16" s="24"/>
      <c r="Y16" s="28" t="n">
        <f aca="false">N16-U16</f>
        <v>1010</v>
      </c>
      <c r="Z16" s="34" t="n">
        <f aca="false">O16-V16</f>
        <v>0</v>
      </c>
      <c r="AA16" s="30" t="n">
        <f aca="false">P16-W16</f>
        <v>8958.7</v>
      </c>
      <c r="AB16" s="24"/>
      <c r="AC16" s="31" t="s">
        <v>60</v>
      </c>
    </row>
    <row r="17" customFormat="false" ht="12.75" hidden="false" customHeight="false" outlineLevel="2" collapsed="false">
      <c r="A17" s="1" t="s">
        <v>48</v>
      </c>
      <c r="B17" s="1" t="s">
        <v>26</v>
      </c>
      <c r="C17" s="1" t="s">
        <v>27</v>
      </c>
      <c r="D17" s="1" t="s">
        <v>28</v>
      </c>
      <c r="E17" s="1" t="s">
        <v>49</v>
      </c>
      <c r="F17" s="1" t="s">
        <v>49</v>
      </c>
      <c r="G17" s="1" t="s">
        <v>30</v>
      </c>
      <c r="H17" s="1" t="s">
        <v>31</v>
      </c>
      <c r="I17" s="1" t="s">
        <v>61</v>
      </c>
      <c r="J17" s="1" t="s">
        <v>62</v>
      </c>
      <c r="K17" s="20" t="s">
        <v>33</v>
      </c>
      <c r="L17" s="2" t="s">
        <v>34</v>
      </c>
      <c r="M17" s="21"/>
      <c r="N17" s="3" t="n">
        <v>5000</v>
      </c>
      <c r="O17" s="4" t="n">
        <v>8.985</v>
      </c>
      <c r="P17" s="5" t="n">
        <f aca="false">N17*O17</f>
        <v>44925</v>
      </c>
      <c r="Q17" s="0" t="s">
        <v>52</v>
      </c>
      <c r="R17" s="1" t="n">
        <v>723</v>
      </c>
      <c r="S17" s="1" t="s">
        <v>53</v>
      </c>
      <c r="T17" s="21"/>
      <c r="U17" s="22" t="n">
        <v>5000</v>
      </c>
      <c r="V17" s="23" t="n">
        <v>8.985</v>
      </c>
      <c r="W17" s="5" t="n">
        <f aca="false">U17*V17</f>
        <v>44925</v>
      </c>
      <c r="X17" s="24"/>
      <c r="Y17" s="3" t="n">
        <f aca="false">N17-U17</f>
        <v>0</v>
      </c>
      <c r="Z17" s="6" t="n">
        <f aca="false">O17-V17</f>
        <v>0</v>
      </c>
      <c r="AA17" s="5" t="n">
        <f aca="false">P17-W17</f>
        <v>0</v>
      </c>
      <c r="AB17" s="24"/>
      <c r="AC17" s="31" t="s">
        <v>63</v>
      </c>
    </row>
    <row r="18" customFormat="false" ht="12.75" hidden="false" customHeight="false" outlineLevel="2" collapsed="false">
      <c r="A18" s="1" t="s">
        <v>48</v>
      </c>
      <c r="B18" s="1" t="s">
        <v>26</v>
      </c>
      <c r="C18" s="1" t="s">
        <v>27</v>
      </c>
      <c r="D18" s="1" t="s">
        <v>28</v>
      </c>
      <c r="E18" s="1" t="s">
        <v>49</v>
      </c>
      <c r="F18" s="1" t="s">
        <v>49</v>
      </c>
      <c r="G18" s="1" t="s">
        <v>30</v>
      </c>
      <c r="H18" s="1" t="s">
        <v>31</v>
      </c>
      <c r="I18" s="1" t="s">
        <v>64</v>
      </c>
      <c r="J18" s="1" t="s">
        <v>65</v>
      </c>
      <c r="K18" s="20" t="s">
        <v>33</v>
      </c>
      <c r="L18" s="2" t="s">
        <v>34</v>
      </c>
      <c r="M18" s="21"/>
      <c r="N18" s="3" t="n">
        <v>5000</v>
      </c>
      <c r="O18" s="4" t="n">
        <v>9.09</v>
      </c>
      <c r="P18" s="5" t="n">
        <f aca="false">N18*O18</f>
        <v>45450</v>
      </c>
      <c r="Q18" s="0" t="s">
        <v>52</v>
      </c>
      <c r="R18" s="1" t="n">
        <v>727</v>
      </c>
      <c r="S18" s="1" t="s">
        <v>53</v>
      </c>
      <c r="T18" s="21"/>
      <c r="U18" s="22" t="n">
        <v>5000</v>
      </c>
      <c r="V18" s="23" t="n">
        <v>9.09</v>
      </c>
      <c r="W18" s="5" t="n">
        <f aca="false">U18*V18</f>
        <v>45450</v>
      </c>
      <c r="X18" s="24"/>
      <c r="Y18" s="3" t="n">
        <f aca="false">N18-U18</f>
        <v>0</v>
      </c>
      <c r="Z18" s="6" t="n">
        <f aca="false">O18-V18</f>
        <v>0</v>
      </c>
      <c r="AA18" s="5" t="n">
        <f aca="false">P18-W18</f>
        <v>0</v>
      </c>
      <c r="AB18" s="24"/>
    </row>
    <row r="19" customFormat="false" ht="12.75" hidden="false" customHeight="false" outlineLevel="2" collapsed="false">
      <c r="A19" s="1" t="s">
        <v>48</v>
      </c>
      <c r="B19" s="1" t="s">
        <v>26</v>
      </c>
      <c r="C19" s="1" t="s">
        <v>27</v>
      </c>
      <c r="D19" s="1" t="s">
        <v>28</v>
      </c>
      <c r="E19" s="1" t="s">
        <v>66</v>
      </c>
      <c r="F19" s="1" t="s">
        <v>66</v>
      </c>
      <c r="G19" s="1" t="s">
        <v>30</v>
      </c>
      <c r="H19" s="1" t="s">
        <v>31</v>
      </c>
      <c r="I19" s="1" t="s">
        <v>67</v>
      </c>
      <c r="J19" s="1" t="s">
        <v>68</v>
      </c>
      <c r="K19" s="20" t="s">
        <v>33</v>
      </c>
      <c r="L19" s="2" t="s">
        <v>34</v>
      </c>
      <c r="M19" s="21"/>
      <c r="N19" s="3" t="n">
        <v>2785</v>
      </c>
      <c r="O19" s="4" t="n">
        <v>9.165</v>
      </c>
      <c r="P19" s="5" t="n">
        <f aca="false">N19*O19</f>
        <v>25524.525</v>
      </c>
      <c r="Q19" s="0" t="s">
        <v>52</v>
      </c>
      <c r="R19" s="1" t="n">
        <v>755</v>
      </c>
      <c r="S19" s="1" t="s">
        <v>53</v>
      </c>
      <c r="T19" s="21"/>
      <c r="U19" s="22" t="n">
        <v>2785</v>
      </c>
      <c r="V19" s="23" t="n">
        <v>9.165</v>
      </c>
      <c r="W19" s="5" t="n">
        <f aca="false">U19*V19</f>
        <v>25524.525</v>
      </c>
      <c r="X19" s="24"/>
      <c r="Y19" s="3" t="n">
        <f aca="false">N19-U19</f>
        <v>0</v>
      </c>
      <c r="Z19" s="6" t="n">
        <f aca="false">O19-V19</f>
        <v>0</v>
      </c>
      <c r="AA19" s="5" t="n">
        <f aca="false">P19-W19</f>
        <v>0</v>
      </c>
      <c r="AB19" s="24"/>
    </row>
    <row r="20" customFormat="false" ht="12.75" hidden="false" customHeight="false" outlineLevel="2" collapsed="false">
      <c r="A20" s="1" t="s">
        <v>48</v>
      </c>
      <c r="B20" s="1" t="s">
        <v>26</v>
      </c>
      <c r="C20" s="1" t="s">
        <v>27</v>
      </c>
      <c r="D20" s="1" t="s">
        <v>28</v>
      </c>
      <c r="E20" s="1" t="s">
        <v>66</v>
      </c>
      <c r="F20" s="1" t="s">
        <v>66</v>
      </c>
      <c r="G20" s="1" t="s">
        <v>30</v>
      </c>
      <c r="H20" s="1" t="s">
        <v>31</v>
      </c>
      <c r="I20" s="1" t="s">
        <v>69</v>
      </c>
      <c r="J20" s="1" t="s">
        <v>70</v>
      </c>
      <c r="K20" s="20" t="s">
        <v>33</v>
      </c>
      <c r="L20" s="2" t="s">
        <v>34</v>
      </c>
      <c r="M20" s="21"/>
      <c r="N20" s="3" t="n">
        <v>5000</v>
      </c>
      <c r="O20" s="4" t="n">
        <v>9.175</v>
      </c>
      <c r="P20" s="5" t="n">
        <f aca="false">N20*O20</f>
        <v>45875</v>
      </c>
      <c r="Q20" s="0" t="s">
        <v>52</v>
      </c>
      <c r="R20" s="1" t="n">
        <v>756</v>
      </c>
      <c r="S20" s="1" t="s">
        <v>53</v>
      </c>
      <c r="T20" s="21"/>
      <c r="U20" s="22" t="n">
        <v>5000</v>
      </c>
      <c r="V20" s="23" t="n">
        <v>9.175</v>
      </c>
      <c r="W20" s="5" t="n">
        <f aca="false">U20*V20</f>
        <v>45875</v>
      </c>
      <c r="X20" s="24"/>
      <c r="Y20" s="3" t="n">
        <f aca="false">N20-U20</f>
        <v>0</v>
      </c>
      <c r="Z20" s="6" t="n">
        <f aca="false">O20-V20</f>
        <v>0</v>
      </c>
      <c r="AA20" s="5" t="n">
        <f aca="false">P20-W20</f>
        <v>0</v>
      </c>
      <c r="AB20" s="24"/>
    </row>
    <row r="21" customFormat="false" ht="12.75" hidden="false" customHeight="false" outlineLevel="2" collapsed="false">
      <c r="A21" s="1" t="s">
        <v>25</v>
      </c>
      <c r="B21" s="1" t="s">
        <v>26</v>
      </c>
      <c r="C21" s="1" t="s">
        <v>27</v>
      </c>
      <c r="D21" s="1" t="s">
        <v>28</v>
      </c>
      <c r="E21" s="1" t="s">
        <v>71</v>
      </c>
      <c r="F21" s="1" t="s">
        <v>71</v>
      </c>
      <c r="G21" s="1" t="s">
        <v>56</v>
      </c>
      <c r="H21" s="1" t="s">
        <v>57</v>
      </c>
      <c r="J21" s="1" t="s">
        <v>72</v>
      </c>
      <c r="K21" s="20" t="s">
        <v>33</v>
      </c>
      <c r="L21" s="2" t="s">
        <v>34</v>
      </c>
      <c r="M21" s="21"/>
      <c r="N21" s="3" t="n">
        <v>6187</v>
      </c>
      <c r="O21" s="4" t="n">
        <v>9.3</v>
      </c>
      <c r="P21" s="5" t="n">
        <f aca="false">N21*O21</f>
        <v>57539.1</v>
      </c>
      <c r="Q21" s="0" t="s">
        <v>35</v>
      </c>
      <c r="R21" s="1" t="n">
        <v>793</v>
      </c>
      <c r="S21" s="1" t="s">
        <v>36</v>
      </c>
      <c r="T21" s="21"/>
      <c r="U21" s="22" t="n">
        <v>6187</v>
      </c>
      <c r="V21" s="23" t="n">
        <v>9.3</v>
      </c>
      <c r="W21" s="5" t="n">
        <f aca="false">U21*V21</f>
        <v>57539.1</v>
      </c>
      <c r="X21" s="24"/>
      <c r="Y21" s="3" t="n">
        <f aca="false">N21-U21</f>
        <v>0</v>
      </c>
      <c r="Z21" s="6" t="n">
        <f aca="false">O21-V21</f>
        <v>0</v>
      </c>
      <c r="AA21" s="5" t="n">
        <f aca="false">P21-W21</f>
        <v>0</v>
      </c>
      <c r="AB21" s="24"/>
    </row>
    <row r="22" customFormat="false" ht="12.75" hidden="false" customHeight="false" outlineLevel="2" collapsed="false">
      <c r="A22" s="1" t="s">
        <v>48</v>
      </c>
      <c r="B22" s="1" t="s">
        <v>26</v>
      </c>
      <c r="C22" s="1" t="s">
        <v>27</v>
      </c>
      <c r="D22" s="1" t="s">
        <v>28</v>
      </c>
      <c r="E22" s="1" t="s">
        <v>73</v>
      </c>
      <c r="F22" s="1" t="s">
        <v>74</v>
      </c>
      <c r="G22" s="1" t="s">
        <v>30</v>
      </c>
      <c r="H22" s="1" t="s">
        <v>31</v>
      </c>
      <c r="I22" s="1" t="s">
        <v>75</v>
      </c>
      <c r="J22" s="1" t="s">
        <v>76</v>
      </c>
      <c r="K22" s="20" t="s">
        <v>39</v>
      </c>
      <c r="L22" s="2" t="s">
        <v>34</v>
      </c>
      <c r="M22" s="21"/>
      <c r="N22" s="3" t="n">
        <v>155000</v>
      </c>
      <c r="O22" s="4" t="n">
        <v>9.9</v>
      </c>
      <c r="P22" s="5" t="n">
        <f aca="false">N22*O22</f>
        <v>1534500</v>
      </c>
      <c r="Q22" s="0" t="s">
        <v>52</v>
      </c>
      <c r="R22" s="1" t="n">
        <v>693</v>
      </c>
      <c r="S22" s="1" t="s">
        <v>53</v>
      </c>
      <c r="T22" s="21"/>
      <c r="U22" s="22" t="n">
        <v>155000</v>
      </c>
      <c r="V22" s="23" t="n">
        <v>9.9</v>
      </c>
      <c r="W22" s="5" t="n">
        <f aca="false">U22*V22</f>
        <v>1534500</v>
      </c>
      <c r="X22" s="24"/>
      <c r="Y22" s="3" t="n">
        <f aca="false">N22-U22</f>
        <v>0</v>
      </c>
      <c r="Z22" s="6" t="n">
        <f aca="false">O22-V22</f>
        <v>0</v>
      </c>
      <c r="AA22" s="5" t="n">
        <f aca="false">P22-W22</f>
        <v>0</v>
      </c>
      <c r="AB22" s="24"/>
    </row>
    <row r="23" customFormat="false" ht="12.75" hidden="false" customHeight="false" outlineLevel="2" collapsed="false">
      <c r="A23" s="1" t="s">
        <v>48</v>
      </c>
      <c r="B23" s="1" t="s">
        <v>26</v>
      </c>
      <c r="C23" s="1" t="s">
        <v>27</v>
      </c>
      <c r="D23" s="1" t="s">
        <v>28</v>
      </c>
      <c r="E23" s="1" t="s">
        <v>73</v>
      </c>
      <c r="F23" s="1" t="s">
        <v>77</v>
      </c>
      <c r="G23" s="1" t="s">
        <v>30</v>
      </c>
      <c r="H23" s="1" t="s">
        <v>31</v>
      </c>
      <c r="I23" s="1" t="s">
        <v>78</v>
      </c>
      <c r="J23" s="1" t="s">
        <v>79</v>
      </c>
      <c r="K23" s="20" t="s">
        <v>33</v>
      </c>
      <c r="L23" s="2" t="s">
        <v>34</v>
      </c>
      <c r="M23" s="21"/>
      <c r="N23" s="3" t="n">
        <v>4000</v>
      </c>
      <c r="O23" s="4" t="n">
        <v>10.15</v>
      </c>
      <c r="P23" s="5" t="n">
        <f aca="false">N23*O23</f>
        <v>40600</v>
      </c>
      <c r="Q23" s="0" t="s">
        <v>52</v>
      </c>
      <c r="R23" s="1" t="n">
        <v>696</v>
      </c>
      <c r="S23" s="1" t="s">
        <v>53</v>
      </c>
      <c r="T23" s="21"/>
      <c r="U23" s="22" t="n">
        <v>4000</v>
      </c>
      <c r="V23" s="23" t="n">
        <v>10.15</v>
      </c>
      <c r="W23" s="5" t="n">
        <f aca="false">U23*V23</f>
        <v>40600</v>
      </c>
      <c r="X23" s="24"/>
      <c r="Y23" s="3" t="n">
        <f aca="false">N23-U23</f>
        <v>0</v>
      </c>
      <c r="Z23" s="6" t="n">
        <f aca="false">O23-V23</f>
        <v>0</v>
      </c>
      <c r="AA23" s="5" t="n">
        <f aca="false">P23-W23</f>
        <v>0</v>
      </c>
      <c r="AB23" s="24"/>
    </row>
    <row r="24" customFormat="false" ht="12.75" hidden="false" customHeight="false" outlineLevel="2" collapsed="false">
      <c r="A24" s="1" t="s">
        <v>48</v>
      </c>
      <c r="B24" s="1" t="s">
        <v>26</v>
      </c>
      <c r="C24" s="1" t="s">
        <v>27</v>
      </c>
      <c r="D24" s="1" t="s">
        <v>28</v>
      </c>
      <c r="E24" s="1" t="s">
        <v>73</v>
      </c>
      <c r="F24" s="1" t="s">
        <v>77</v>
      </c>
      <c r="G24" s="1" t="s">
        <v>30</v>
      </c>
      <c r="H24" s="1" t="s">
        <v>31</v>
      </c>
      <c r="I24" s="1" t="s">
        <v>80</v>
      </c>
      <c r="J24" s="1" t="s">
        <v>81</v>
      </c>
      <c r="K24" s="20" t="s">
        <v>33</v>
      </c>
      <c r="L24" s="2" t="s">
        <v>34</v>
      </c>
      <c r="M24" s="21"/>
      <c r="N24" s="3" t="n">
        <v>10000</v>
      </c>
      <c r="O24" s="4" t="n">
        <v>10.225</v>
      </c>
      <c r="P24" s="5" t="n">
        <f aca="false">N24*O24</f>
        <v>102250</v>
      </c>
      <c r="Q24" s="0" t="s">
        <v>52</v>
      </c>
      <c r="R24" s="1" t="n">
        <v>695</v>
      </c>
      <c r="S24" s="1" t="s">
        <v>53</v>
      </c>
      <c r="T24" s="21"/>
      <c r="U24" s="22" t="n">
        <v>10000</v>
      </c>
      <c r="V24" s="23" t="n">
        <v>10.225</v>
      </c>
      <c r="W24" s="5" t="n">
        <f aca="false">U24*V24</f>
        <v>102250</v>
      </c>
      <c r="X24" s="24"/>
      <c r="Y24" s="3" t="n">
        <f aca="false">N24-U24</f>
        <v>0</v>
      </c>
      <c r="Z24" s="6" t="n">
        <f aca="false">O24-V24</f>
        <v>0</v>
      </c>
      <c r="AA24" s="5" t="n">
        <f aca="false">P24-W24</f>
        <v>0</v>
      </c>
      <c r="AB24" s="24"/>
    </row>
    <row r="25" customFormat="false" ht="12.75" hidden="false" customHeight="false" outlineLevel="2" collapsed="false">
      <c r="A25" s="1" t="s">
        <v>48</v>
      </c>
      <c r="B25" s="1" t="s">
        <v>26</v>
      </c>
      <c r="C25" s="1" t="s">
        <v>27</v>
      </c>
      <c r="D25" s="1" t="s">
        <v>28</v>
      </c>
      <c r="E25" s="1" t="s">
        <v>73</v>
      </c>
      <c r="F25" s="1" t="s">
        <v>77</v>
      </c>
      <c r="G25" s="1" t="s">
        <v>30</v>
      </c>
      <c r="H25" s="1" t="s">
        <v>31</v>
      </c>
      <c r="I25" s="1" t="s">
        <v>82</v>
      </c>
      <c r="J25" s="1" t="s">
        <v>83</v>
      </c>
      <c r="K25" s="20" t="s">
        <v>33</v>
      </c>
      <c r="L25" s="2" t="s">
        <v>34</v>
      </c>
      <c r="M25" s="21"/>
      <c r="N25" s="3" t="n">
        <v>10000</v>
      </c>
      <c r="O25" s="4" t="n">
        <v>10.3</v>
      </c>
      <c r="P25" s="5" t="n">
        <f aca="false">N25*O25</f>
        <v>103000</v>
      </c>
      <c r="Q25" s="0" t="s">
        <v>52</v>
      </c>
      <c r="R25" s="1" t="n">
        <v>697</v>
      </c>
      <c r="S25" s="1" t="s">
        <v>53</v>
      </c>
      <c r="T25" s="21"/>
      <c r="U25" s="22" t="n">
        <v>10000</v>
      </c>
      <c r="V25" s="23" t="n">
        <v>10.3</v>
      </c>
      <c r="W25" s="5" t="n">
        <f aca="false">U25*V25</f>
        <v>103000</v>
      </c>
      <c r="X25" s="24"/>
      <c r="Y25" s="3" t="n">
        <f aca="false">N25-U25</f>
        <v>0</v>
      </c>
      <c r="Z25" s="6" t="n">
        <f aca="false">O25-V25</f>
        <v>0</v>
      </c>
      <c r="AA25" s="5" t="n">
        <f aca="false">P25-W25</f>
        <v>0</v>
      </c>
      <c r="AB25" s="24"/>
    </row>
    <row r="26" customFormat="false" ht="12.75" hidden="false" customHeight="false" outlineLevel="2" collapsed="false">
      <c r="A26" s="25" t="s">
        <v>48</v>
      </c>
      <c r="B26" s="25" t="s">
        <v>26</v>
      </c>
      <c r="C26" s="25" t="s">
        <v>27</v>
      </c>
      <c r="D26" s="25" t="s">
        <v>28</v>
      </c>
      <c r="E26" s="25" t="s">
        <v>73</v>
      </c>
      <c r="F26" s="25" t="s">
        <v>77</v>
      </c>
      <c r="G26" s="25" t="s">
        <v>30</v>
      </c>
      <c r="H26" s="25" t="s">
        <v>31</v>
      </c>
      <c r="I26" s="25" t="s">
        <v>84</v>
      </c>
      <c r="J26" s="25" t="s">
        <v>85</v>
      </c>
      <c r="K26" s="26" t="s">
        <v>33</v>
      </c>
      <c r="L26" s="27" t="s">
        <v>34</v>
      </c>
      <c r="M26" s="21"/>
      <c r="N26" s="28" t="n">
        <v>3360</v>
      </c>
      <c r="O26" s="29" t="n">
        <v>10.375</v>
      </c>
      <c r="P26" s="30" t="n">
        <f aca="false">N26*O26</f>
        <v>34860</v>
      </c>
      <c r="Q26" s="31" t="s">
        <v>52</v>
      </c>
      <c r="R26" s="25" t="n">
        <v>698</v>
      </c>
      <c r="S26" s="25" t="s">
        <v>53</v>
      </c>
      <c r="T26" s="21"/>
      <c r="U26" s="32" t="n">
        <v>3342</v>
      </c>
      <c r="V26" s="33" t="n">
        <v>10.375</v>
      </c>
      <c r="W26" s="30" t="n">
        <f aca="false">U26*V26</f>
        <v>34673.25</v>
      </c>
      <c r="X26" s="24"/>
      <c r="Y26" s="28" t="n">
        <f aca="false">N26-U26</f>
        <v>18</v>
      </c>
      <c r="Z26" s="34" t="n">
        <f aca="false">O26-V26</f>
        <v>0</v>
      </c>
      <c r="AA26" s="30" t="n">
        <f aca="false">P26-W26</f>
        <v>186.75</v>
      </c>
      <c r="AB26" s="24"/>
      <c r="AC26" s="31" t="s">
        <v>60</v>
      </c>
    </row>
    <row r="27" customFormat="false" ht="12.75" hidden="false" customHeight="false" outlineLevel="2" collapsed="false">
      <c r="A27" s="1" t="s">
        <v>48</v>
      </c>
      <c r="B27" s="1" t="s">
        <v>26</v>
      </c>
      <c r="C27" s="1" t="s">
        <v>27</v>
      </c>
      <c r="D27" s="1" t="s">
        <v>28</v>
      </c>
      <c r="E27" s="1" t="s">
        <v>73</v>
      </c>
      <c r="F27" s="1" t="s">
        <v>77</v>
      </c>
      <c r="G27" s="1" t="s">
        <v>86</v>
      </c>
      <c r="H27" s="1" t="s">
        <v>87</v>
      </c>
      <c r="I27" s="1" t="s">
        <v>88</v>
      </c>
      <c r="J27" s="1" t="s">
        <v>89</v>
      </c>
      <c r="K27" s="20" t="s">
        <v>90</v>
      </c>
      <c r="L27" s="2" t="s">
        <v>34</v>
      </c>
      <c r="M27" s="21"/>
      <c r="N27" s="3" t="n">
        <v>15917</v>
      </c>
      <c r="O27" s="4" t="n">
        <v>10.4</v>
      </c>
      <c r="P27" s="5" t="n">
        <f aca="false">N27*O27</f>
        <v>165536.8</v>
      </c>
      <c r="Q27" s="0" t="s">
        <v>52</v>
      </c>
      <c r="R27" s="1" t="n">
        <v>700</v>
      </c>
      <c r="S27" s="1" t="s">
        <v>53</v>
      </c>
      <c r="T27" s="21"/>
      <c r="U27" s="22" t="n">
        <v>15917</v>
      </c>
      <c r="V27" s="23" t="n">
        <v>10.4</v>
      </c>
      <c r="W27" s="5" t="n">
        <f aca="false">U27*V27</f>
        <v>165536.8</v>
      </c>
      <c r="X27" s="24"/>
      <c r="Y27" s="3" t="n">
        <f aca="false">N27-U27</f>
        <v>0</v>
      </c>
      <c r="Z27" s="6" t="n">
        <f aca="false">O27-V27</f>
        <v>0</v>
      </c>
      <c r="AA27" s="5" t="n">
        <f aca="false">P27-W27</f>
        <v>0</v>
      </c>
      <c r="AB27" s="24"/>
      <c r="AC27" s="31" t="s">
        <v>63</v>
      </c>
    </row>
    <row r="28" customFormat="false" ht="12.75" hidden="false" customHeight="false" outlineLevel="2" collapsed="false">
      <c r="A28" s="1" t="s">
        <v>25</v>
      </c>
      <c r="B28" s="1" t="s">
        <v>26</v>
      </c>
      <c r="C28" s="1" t="s">
        <v>27</v>
      </c>
      <c r="D28" s="1" t="s">
        <v>28</v>
      </c>
      <c r="E28" s="1" t="s">
        <v>73</v>
      </c>
      <c r="F28" s="1" t="s">
        <v>77</v>
      </c>
      <c r="G28" s="1" t="s">
        <v>56</v>
      </c>
      <c r="H28" s="1" t="s">
        <v>57</v>
      </c>
      <c r="J28" s="1" t="s">
        <v>91</v>
      </c>
      <c r="K28" s="20" t="s">
        <v>33</v>
      </c>
      <c r="L28" s="2" t="s">
        <v>34</v>
      </c>
      <c r="M28" s="21"/>
      <c r="N28" s="3" t="n">
        <v>3374</v>
      </c>
      <c r="O28" s="4" t="n">
        <v>10.5</v>
      </c>
      <c r="P28" s="5" t="n">
        <f aca="false">N28*O28</f>
        <v>35427</v>
      </c>
      <c r="Q28" s="0" t="s">
        <v>35</v>
      </c>
      <c r="R28" s="1" t="n">
        <v>775</v>
      </c>
      <c r="S28" s="1" t="s">
        <v>36</v>
      </c>
      <c r="T28" s="21"/>
      <c r="U28" s="22" t="n">
        <v>3374</v>
      </c>
      <c r="V28" s="23" t="n">
        <v>10.5</v>
      </c>
      <c r="W28" s="5" t="n">
        <f aca="false">U28*V28</f>
        <v>35427</v>
      </c>
      <c r="X28" s="24"/>
      <c r="Y28" s="3" t="n">
        <f aca="false">N28-U28</f>
        <v>0</v>
      </c>
      <c r="Z28" s="6" t="n">
        <f aca="false">O28-V28</f>
        <v>0</v>
      </c>
      <c r="AA28" s="5" t="n">
        <f aca="false">P28-W28</f>
        <v>0</v>
      </c>
      <c r="AB28" s="24"/>
    </row>
    <row r="29" customFormat="false" ht="13.5" hidden="false" customHeight="false" outlineLevel="1" collapsed="false">
      <c r="C29" s="1"/>
      <c r="D29" s="1"/>
      <c r="L29" s="35" t="s">
        <v>92</v>
      </c>
      <c r="M29" s="21"/>
      <c r="N29" s="36" t="n">
        <f aca="false">SUBTOTAL(9,N2:N28)</f>
        <v>351891</v>
      </c>
      <c r="P29" s="37" t="n">
        <f aca="false">SUBTOTAL(9,P2:P28)</f>
        <v>3148628.22</v>
      </c>
      <c r="T29" s="21"/>
      <c r="U29" s="36" t="n">
        <f aca="false">SUBTOTAL(9,U2:U28)</f>
        <v>350863</v>
      </c>
      <c r="W29" s="37" t="n">
        <f aca="false">SUBTOTAL(9,W2:W28)</f>
        <v>3139432.77</v>
      </c>
      <c r="X29" s="24"/>
      <c r="Y29" s="36" t="n">
        <f aca="false">SUBTOTAL(9,Y2:Y28)</f>
        <v>1028</v>
      </c>
      <c r="AA29" s="37" t="n">
        <f aca="false">SUBTOTAL(9,AA2:AA28)</f>
        <v>9195.45</v>
      </c>
      <c r="AB29" s="24"/>
    </row>
    <row r="30" customFormat="false" ht="13.5" hidden="false" customHeight="false" outlineLevel="2" collapsed="false">
      <c r="A30" s="1" t="s">
        <v>25</v>
      </c>
      <c r="B30" s="1" t="s">
        <v>26</v>
      </c>
      <c r="C30" s="1" t="s">
        <v>27</v>
      </c>
      <c r="D30" s="1" t="s">
        <v>28</v>
      </c>
      <c r="E30" s="1" t="s">
        <v>74</v>
      </c>
      <c r="F30" s="1" t="s">
        <v>74</v>
      </c>
      <c r="G30" s="1" t="s">
        <v>93</v>
      </c>
      <c r="H30" s="1" t="s">
        <v>94</v>
      </c>
      <c r="J30" s="1" t="s">
        <v>95</v>
      </c>
      <c r="K30" s="20" t="s">
        <v>33</v>
      </c>
      <c r="L30" s="2" t="s">
        <v>96</v>
      </c>
      <c r="M30" s="21"/>
      <c r="N30" s="3" t="n">
        <v>5483</v>
      </c>
      <c r="O30" s="4" t="n">
        <v>6.13</v>
      </c>
      <c r="P30" s="5" t="n">
        <f aca="false">N30*O30</f>
        <v>33610.79</v>
      </c>
      <c r="Q30" s="0" t="s">
        <v>35</v>
      </c>
      <c r="R30" s="1" t="n">
        <v>919</v>
      </c>
      <c r="S30" s="1" t="s">
        <v>36</v>
      </c>
      <c r="T30" s="21"/>
      <c r="U30" s="22" t="n">
        <v>5483</v>
      </c>
      <c r="V30" s="23" t="n">
        <v>6.13</v>
      </c>
      <c r="W30" s="5" t="n">
        <f aca="false">U30*V30</f>
        <v>33610.79</v>
      </c>
      <c r="X30" s="24"/>
      <c r="Y30" s="3" t="n">
        <f aca="false">N30-U30</f>
        <v>0</v>
      </c>
      <c r="Z30" s="6" t="n">
        <f aca="false">O30-V30</f>
        <v>0</v>
      </c>
      <c r="AA30" s="5" t="n">
        <f aca="false">P30-W30</f>
        <v>0</v>
      </c>
      <c r="AB30" s="24"/>
    </row>
    <row r="31" customFormat="false" ht="12.75" hidden="false" customHeight="false" outlineLevel="2" collapsed="false">
      <c r="A31" s="1" t="s">
        <v>25</v>
      </c>
      <c r="B31" s="1" t="s">
        <v>26</v>
      </c>
      <c r="C31" s="1" t="s">
        <v>27</v>
      </c>
      <c r="D31" s="1" t="s">
        <v>28</v>
      </c>
      <c r="E31" s="1" t="s">
        <v>74</v>
      </c>
      <c r="F31" s="1" t="s">
        <v>74</v>
      </c>
      <c r="G31" s="1" t="s">
        <v>93</v>
      </c>
      <c r="H31" s="1" t="s">
        <v>94</v>
      </c>
      <c r="J31" s="1" t="s">
        <v>97</v>
      </c>
      <c r="K31" s="20" t="s">
        <v>33</v>
      </c>
      <c r="L31" s="2" t="s">
        <v>96</v>
      </c>
      <c r="M31" s="21"/>
      <c r="N31" s="3" t="n">
        <v>20000</v>
      </c>
      <c r="O31" s="4" t="n">
        <v>6.16</v>
      </c>
      <c r="P31" s="5" t="n">
        <f aca="false">N31*O31</f>
        <v>123200</v>
      </c>
      <c r="Q31" s="0" t="s">
        <v>35</v>
      </c>
      <c r="R31" s="1" t="n">
        <v>918</v>
      </c>
      <c r="S31" s="1" t="s">
        <v>36</v>
      </c>
      <c r="T31" s="21"/>
      <c r="U31" s="22" t="n">
        <v>20000</v>
      </c>
      <c r="V31" s="23" t="n">
        <v>6.16</v>
      </c>
      <c r="W31" s="5" t="n">
        <f aca="false">U31*V31</f>
        <v>123200</v>
      </c>
      <c r="X31" s="24"/>
      <c r="Y31" s="3" t="n">
        <f aca="false">N31-U31</f>
        <v>0</v>
      </c>
      <c r="Z31" s="6" t="n">
        <f aca="false">O31-V31</f>
        <v>0</v>
      </c>
      <c r="AA31" s="5" t="n">
        <f aca="false">P31-W31</f>
        <v>0</v>
      </c>
      <c r="AB31" s="24"/>
    </row>
    <row r="32" customFormat="false" ht="12.75" hidden="false" customHeight="false" outlineLevel="2" collapsed="false">
      <c r="A32" s="1" t="s">
        <v>25</v>
      </c>
      <c r="B32" s="1" t="s">
        <v>26</v>
      </c>
      <c r="C32" s="1" t="s">
        <v>27</v>
      </c>
      <c r="D32" s="1" t="s">
        <v>28</v>
      </c>
      <c r="E32" s="1" t="s">
        <v>98</v>
      </c>
      <c r="F32" s="1" t="s">
        <v>98</v>
      </c>
      <c r="G32" s="1" t="s">
        <v>93</v>
      </c>
      <c r="H32" s="1" t="s">
        <v>94</v>
      </c>
      <c r="J32" s="1" t="s">
        <v>99</v>
      </c>
      <c r="K32" s="20" t="s">
        <v>33</v>
      </c>
      <c r="L32" s="2" t="s">
        <v>96</v>
      </c>
      <c r="M32" s="21"/>
      <c r="N32" s="3" t="n">
        <v>10000</v>
      </c>
      <c r="O32" s="4" t="n">
        <v>6.84</v>
      </c>
      <c r="P32" s="5" t="n">
        <f aca="false">N32*O32</f>
        <v>68400</v>
      </c>
      <c r="Q32" s="0" t="s">
        <v>35</v>
      </c>
      <c r="R32" s="1" t="n">
        <v>915</v>
      </c>
      <c r="S32" s="1" t="s">
        <v>36</v>
      </c>
      <c r="T32" s="21"/>
      <c r="U32" s="22" t="n">
        <v>10000</v>
      </c>
      <c r="V32" s="23" t="n">
        <v>6.84</v>
      </c>
      <c r="W32" s="5" t="n">
        <f aca="false">U32*V32</f>
        <v>68400</v>
      </c>
      <c r="X32" s="24"/>
      <c r="Y32" s="3" t="n">
        <f aca="false">N32-U32</f>
        <v>0</v>
      </c>
      <c r="Z32" s="6" t="n">
        <f aca="false">O32-V32</f>
        <v>0</v>
      </c>
      <c r="AA32" s="5" t="n">
        <f aca="false">P32-W32</f>
        <v>0</v>
      </c>
      <c r="AB32" s="24"/>
    </row>
    <row r="33" customFormat="false" ht="12.75" hidden="false" customHeight="false" outlineLevel="2" collapsed="false">
      <c r="A33" s="1" t="s">
        <v>25</v>
      </c>
      <c r="B33" s="1" t="s">
        <v>26</v>
      </c>
      <c r="C33" s="1" t="s">
        <v>27</v>
      </c>
      <c r="D33" s="1" t="s">
        <v>28</v>
      </c>
      <c r="E33" s="1" t="s">
        <v>98</v>
      </c>
      <c r="F33" s="1" t="s">
        <v>98</v>
      </c>
      <c r="G33" s="1" t="s">
        <v>93</v>
      </c>
      <c r="H33" s="1" t="s">
        <v>94</v>
      </c>
      <c r="J33" s="1" t="s">
        <v>100</v>
      </c>
      <c r="K33" s="20" t="s">
        <v>33</v>
      </c>
      <c r="L33" s="2" t="s">
        <v>96</v>
      </c>
      <c r="M33" s="21"/>
      <c r="N33" s="3" t="n">
        <v>17483</v>
      </c>
      <c r="O33" s="4" t="n">
        <v>6.86</v>
      </c>
      <c r="P33" s="5" t="n">
        <f aca="false">N33*O33</f>
        <v>119933.38</v>
      </c>
      <c r="Q33" s="0" t="s">
        <v>35</v>
      </c>
      <c r="R33" s="1" t="n">
        <v>920</v>
      </c>
      <c r="S33" s="1" t="s">
        <v>36</v>
      </c>
      <c r="T33" s="21"/>
      <c r="U33" s="22" t="n">
        <v>17483</v>
      </c>
      <c r="V33" s="23" t="n">
        <v>6.86</v>
      </c>
      <c r="W33" s="5" t="n">
        <f aca="false">U33*V33</f>
        <v>119933.38</v>
      </c>
      <c r="X33" s="24"/>
      <c r="Y33" s="3" t="n">
        <f aca="false">N33-U33</f>
        <v>0</v>
      </c>
      <c r="Z33" s="6" t="n">
        <f aca="false">O33-V33</f>
        <v>0</v>
      </c>
      <c r="AA33" s="5" t="n">
        <f aca="false">P33-W33</f>
        <v>0</v>
      </c>
      <c r="AB33" s="24"/>
    </row>
    <row r="34" customFormat="false" ht="12.75" hidden="false" customHeight="false" outlineLevel="2" collapsed="false">
      <c r="A34" s="1" t="s">
        <v>25</v>
      </c>
      <c r="B34" s="1" t="s">
        <v>26</v>
      </c>
      <c r="C34" s="1" t="s">
        <v>27</v>
      </c>
      <c r="D34" s="1" t="s">
        <v>28</v>
      </c>
      <c r="E34" s="1" t="s">
        <v>29</v>
      </c>
      <c r="F34" s="1" t="s">
        <v>29</v>
      </c>
      <c r="G34" s="1" t="s">
        <v>93</v>
      </c>
      <c r="H34" s="1" t="s">
        <v>94</v>
      </c>
      <c r="J34" s="1" t="s">
        <v>101</v>
      </c>
      <c r="K34" s="20" t="s">
        <v>33</v>
      </c>
      <c r="L34" s="2" t="s">
        <v>96</v>
      </c>
      <c r="M34" s="21"/>
      <c r="N34" s="3" t="n">
        <v>15000</v>
      </c>
      <c r="O34" s="4" t="n">
        <v>7.04</v>
      </c>
      <c r="P34" s="5" t="n">
        <f aca="false">N34*O34</f>
        <v>105600</v>
      </c>
      <c r="Q34" s="0" t="s">
        <v>35</v>
      </c>
      <c r="R34" s="1" t="n">
        <v>900</v>
      </c>
      <c r="S34" s="1" t="s">
        <v>36</v>
      </c>
      <c r="T34" s="21"/>
      <c r="U34" s="22" t="n">
        <v>15000</v>
      </c>
      <c r="V34" s="23" t="n">
        <v>7.04</v>
      </c>
      <c r="W34" s="5" t="n">
        <f aca="false">U34*V34</f>
        <v>105600</v>
      </c>
      <c r="X34" s="24"/>
      <c r="Y34" s="3" t="n">
        <f aca="false">N34-U34</f>
        <v>0</v>
      </c>
      <c r="Z34" s="6" t="n">
        <f aca="false">O34-V34</f>
        <v>0</v>
      </c>
      <c r="AA34" s="5" t="n">
        <f aca="false">P34-W34</f>
        <v>0</v>
      </c>
      <c r="AB34" s="24"/>
    </row>
    <row r="35" customFormat="false" ht="12.75" hidden="false" customHeight="false" outlineLevel="2" collapsed="false">
      <c r="A35" s="1" t="s">
        <v>25</v>
      </c>
      <c r="B35" s="1" t="s">
        <v>26</v>
      </c>
      <c r="C35" s="1" t="s">
        <v>27</v>
      </c>
      <c r="D35" s="1" t="s">
        <v>28</v>
      </c>
      <c r="E35" s="1" t="s">
        <v>29</v>
      </c>
      <c r="F35" s="1" t="s">
        <v>29</v>
      </c>
      <c r="G35" s="1" t="s">
        <v>93</v>
      </c>
      <c r="H35" s="1" t="s">
        <v>94</v>
      </c>
      <c r="J35" s="1" t="s">
        <v>102</v>
      </c>
      <c r="K35" s="20" t="s">
        <v>33</v>
      </c>
      <c r="L35" s="2" t="s">
        <v>96</v>
      </c>
      <c r="M35" s="21"/>
      <c r="N35" s="3" t="n">
        <v>10483</v>
      </c>
      <c r="O35" s="4" t="n">
        <v>7.1</v>
      </c>
      <c r="P35" s="5" t="n">
        <f aca="false">N35*O35</f>
        <v>74429.3</v>
      </c>
      <c r="Q35" s="0" t="s">
        <v>35</v>
      </c>
      <c r="R35" s="1" t="n">
        <v>901</v>
      </c>
      <c r="S35" s="1" t="s">
        <v>36</v>
      </c>
      <c r="T35" s="21"/>
      <c r="U35" s="22" t="n">
        <v>10483</v>
      </c>
      <c r="V35" s="23" t="n">
        <v>7.1</v>
      </c>
      <c r="W35" s="5" t="n">
        <f aca="false">U35*V35</f>
        <v>74429.3</v>
      </c>
      <c r="X35" s="24"/>
      <c r="Y35" s="3" t="n">
        <f aca="false">N35-U35</f>
        <v>0</v>
      </c>
      <c r="Z35" s="6" t="n">
        <f aca="false">O35-V35</f>
        <v>0</v>
      </c>
      <c r="AA35" s="5" t="n">
        <f aca="false">P35-W35</f>
        <v>0</v>
      </c>
      <c r="AB35" s="24"/>
    </row>
    <row r="36" customFormat="false" ht="12.75" hidden="false" customHeight="false" outlineLevel="2" collapsed="false">
      <c r="A36" s="1" t="s">
        <v>25</v>
      </c>
      <c r="B36" s="1" t="s">
        <v>26</v>
      </c>
      <c r="C36" s="1" t="s">
        <v>27</v>
      </c>
      <c r="D36" s="1" t="s">
        <v>28</v>
      </c>
      <c r="E36" s="1" t="s">
        <v>29</v>
      </c>
      <c r="F36" s="1" t="s">
        <v>29</v>
      </c>
      <c r="G36" s="1" t="s">
        <v>93</v>
      </c>
      <c r="H36" s="1" t="s">
        <v>94</v>
      </c>
      <c r="J36" s="1" t="s">
        <v>103</v>
      </c>
      <c r="K36" s="20" t="s">
        <v>33</v>
      </c>
      <c r="L36" s="2" t="s">
        <v>96</v>
      </c>
      <c r="M36" s="21"/>
      <c r="N36" s="3" t="n">
        <v>5000</v>
      </c>
      <c r="O36" s="4" t="n">
        <v>7.1075</v>
      </c>
      <c r="P36" s="5" t="n">
        <f aca="false">N36*O36</f>
        <v>35537.5</v>
      </c>
      <c r="Q36" s="0" t="s">
        <v>35</v>
      </c>
      <c r="R36" s="1" t="n">
        <v>905</v>
      </c>
      <c r="S36" s="1" t="s">
        <v>36</v>
      </c>
      <c r="T36" s="21"/>
      <c r="U36" s="22" t="n">
        <v>5000</v>
      </c>
      <c r="V36" s="23" t="n">
        <v>7.1075</v>
      </c>
      <c r="W36" s="5" t="n">
        <f aca="false">U36*V36</f>
        <v>35537.5</v>
      </c>
      <c r="X36" s="24"/>
      <c r="Y36" s="3" t="n">
        <f aca="false">N36-U36</f>
        <v>0</v>
      </c>
      <c r="Z36" s="6" t="n">
        <f aca="false">O36-V36</f>
        <v>0</v>
      </c>
      <c r="AA36" s="5" t="n">
        <f aca="false">P36-W36</f>
        <v>0</v>
      </c>
      <c r="AB36" s="24"/>
    </row>
    <row r="37" customFormat="false" ht="12.75" hidden="false" customHeight="false" outlineLevel="2" collapsed="false">
      <c r="A37" s="1" t="s">
        <v>25</v>
      </c>
      <c r="B37" s="1" t="s">
        <v>26</v>
      </c>
      <c r="C37" s="1" t="s">
        <v>27</v>
      </c>
      <c r="D37" s="1" t="s">
        <v>28</v>
      </c>
      <c r="E37" s="1" t="s">
        <v>40</v>
      </c>
      <c r="F37" s="1" t="s">
        <v>40</v>
      </c>
      <c r="G37" s="1" t="s">
        <v>93</v>
      </c>
      <c r="H37" s="1" t="s">
        <v>94</v>
      </c>
      <c r="J37" s="1" t="s">
        <v>104</v>
      </c>
      <c r="K37" s="20" t="s">
        <v>33</v>
      </c>
      <c r="L37" s="2" t="s">
        <v>96</v>
      </c>
      <c r="M37" s="21"/>
      <c r="N37" s="3" t="n">
        <v>4574</v>
      </c>
      <c r="O37" s="4" t="n">
        <v>7.2</v>
      </c>
      <c r="P37" s="5" t="n">
        <f aca="false">N37*O37</f>
        <v>32932.8</v>
      </c>
      <c r="Q37" s="0" t="s">
        <v>35</v>
      </c>
      <c r="R37" s="1" t="n">
        <v>890</v>
      </c>
      <c r="S37" s="1" t="s">
        <v>36</v>
      </c>
      <c r="T37" s="21"/>
      <c r="U37" s="22" t="n">
        <v>4574</v>
      </c>
      <c r="V37" s="23" t="n">
        <v>7.2</v>
      </c>
      <c r="W37" s="5" t="n">
        <f aca="false">U37*V37</f>
        <v>32932.8</v>
      </c>
      <c r="X37" s="24"/>
      <c r="Y37" s="3" t="n">
        <f aca="false">N37-U37</f>
        <v>0</v>
      </c>
      <c r="Z37" s="6" t="n">
        <f aca="false">O37-V37</f>
        <v>0</v>
      </c>
      <c r="AA37" s="5" t="n">
        <f aca="false">P37-W37</f>
        <v>0</v>
      </c>
      <c r="AB37" s="24"/>
    </row>
    <row r="38" customFormat="false" ht="12.75" hidden="false" customHeight="false" outlineLevel="2" collapsed="false">
      <c r="A38" s="1" t="s">
        <v>25</v>
      </c>
      <c r="B38" s="1" t="s">
        <v>26</v>
      </c>
      <c r="C38" s="1" t="s">
        <v>27</v>
      </c>
      <c r="D38" s="1" t="s">
        <v>28</v>
      </c>
      <c r="E38" s="1" t="s">
        <v>37</v>
      </c>
      <c r="F38" s="1" t="s">
        <v>38</v>
      </c>
      <c r="G38" s="1" t="s">
        <v>93</v>
      </c>
      <c r="H38" s="1" t="s">
        <v>94</v>
      </c>
      <c r="J38" s="1" t="s">
        <v>105</v>
      </c>
      <c r="K38" s="20" t="s">
        <v>33</v>
      </c>
      <c r="L38" s="2" t="s">
        <v>96</v>
      </c>
      <c r="M38" s="21"/>
      <c r="N38" s="3" t="n">
        <v>15000</v>
      </c>
      <c r="O38" s="4" t="n">
        <v>7.24</v>
      </c>
      <c r="P38" s="5" t="n">
        <f aca="false">N38*O38</f>
        <v>108600</v>
      </c>
      <c r="Q38" s="0" t="s">
        <v>35</v>
      </c>
      <c r="R38" s="1" t="n">
        <v>912</v>
      </c>
      <c r="S38" s="1" t="s">
        <v>36</v>
      </c>
      <c r="T38" s="21"/>
      <c r="U38" s="22" t="n">
        <v>15000</v>
      </c>
      <c r="V38" s="23" t="n">
        <v>7.24</v>
      </c>
      <c r="W38" s="5" t="n">
        <f aca="false">U38*V38</f>
        <v>108600</v>
      </c>
      <c r="X38" s="24"/>
      <c r="Y38" s="3" t="n">
        <f aca="false">N38-U38</f>
        <v>0</v>
      </c>
      <c r="Z38" s="6" t="n">
        <f aca="false">O38-V38</f>
        <v>0</v>
      </c>
      <c r="AA38" s="5" t="n">
        <f aca="false">P38-W38</f>
        <v>0</v>
      </c>
      <c r="AB38" s="24"/>
    </row>
    <row r="39" customFormat="false" ht="12.75" hidden="false" customHeight="false" outlineLevel="2" collapsed="false">
      <c r="A39" s="1" t="s">
        <v>25</v>
      </c>
      <c r="B39" s="1" t="s">
        <v>26</v>
      </c>
      <c r="C39" s="1" t="s">
        <v>27</v>
      </c>
      <c r="D39" s="1" t="s">
        <v>28</v>
      </c>
      <c r="E39" s="1" t="s">
        <v>37</v>
      </c>
      <c r="F39" s="1" t="s">
        <v>38</v>
      </c>
      <c r="G39" s="1" t="s">
        <v>93</v>
      </c>
      <c r="H39" s="1" t="s">
        <v>94</v>
      </c>
      <c r="J39" s="1" t="s">
        <v>105</v>
      </c>
      <c r="K39" s="20" t="s">
        <v>33</v>
      </c>
      <c r="L39" s="2" t="s">
        <v>96</v>
      </c>
      <c r="M39" s="21"/>
      <c r="N39" s="3" t="n">
        <v>59022</v>
      </c>
      <c r="O39" s="4" t="n">
        <v>7.26</v>
      </c>
      <c r="P39" s="5" t="n">
        <f aca="false">N39*O39</f>
        <v>428499.72</v>
      </c>
      <c r="Q39" s="0" t="s">
        <v>35</v>
      </c>
      <c r="R39" s="1" t="n">
        <v>911</v>
      </c>
      <c r="S39" s="1" t="s">
        <v>36</v>
      </c>
      <c r="T39" s="21"/>
      <c r="U39" s="22" t="n">
        <v>59022</v>
      </c>
      <c r="V39" s="23" t="n">
        <v>7.26</v>
      </c>
      <c r="W39" s="5" t="n">
        <f aca="false">U39*V39</f>
        <v>428499.72</v>
      </c>
      <c r="X39" s="24"/>
      <c r="Y39" s="3" t="n">
        <f aca="false">N39-U39</f>
        <v>0</v>
      </c>
      <c r="Z39" s="6" t="n">
        <f aca="false">O39-V39</f>
        <v>0</v>
      </c>
      <c r="AA39" s="5" t="n">
        <f aca="false">P39-W39</f>
        <v>0</v>
      </c>
      <c r="AB39" s="24"/>
    </row>
    <row r="40" customFormat="false" ht="12.75" hidden="false" customHeight="false" outlineLevel="2" collapsed="false">
      <c r="A40" s="1" t="s">
        <v>25</v>
      </c>
      <c r="B40" s="1" t="s">
        <v>26</v>
      </c>
      <c r="C40" s="1" t="s">
        <v>27</v>
      </c>
      <c r="D40" s="1" t="s">
        <v>28</v>
      </c>
      <c r="E40" s="1" t="s">
        <v>40</v>
      </c>
      <c r="F40" s="1" t="s">
        <v>40</v>
      </c>
      <c r="G40" s="1" t="s">
        <v>93</v>
      </c>
      <c r="H40" s="1" t="s">
        <v>94</v>
      </c>
      <c r="J40" s="1" t="s">
        <v>106</v>
      </c>
      <c r="K40" s="20" t="s">
        <v>33</v>
      </c>
      <c r="L40" s="2" t="s">
        <v>96</v>
      </c>
      <c r="M40" s="21"/>
      <c r="N40" s="3" t="n">
        <v>5000</v>
      </c>
      <c r="O40" s="4" t="n">
        <v>7.27</v>
      </c>
      <c r="P40" s="5" t="n">
        <f aca="false">N40*O40</f>
        <v>36350</v>
      </c>
      <c r="Q40" s="0" t="s">
        <v>35</v>
      </c>
      <c r="R40" s="1" t="n">
        <v>888</v>
      </c>
      <c r="S40" s="1" t="s">
        <v>36</v>
      </c>
      <c r="T40" s="21"/>
      <c r="U40" s="22" t="n">
        <v>5000</v>
      </c>
      <c r="V40" s="23" t="n">
        <v>7.27</v>
      </c>
      <c r="W40" s="5" t="n">
        <f aca="false">U40*V40</f>
        <v>36350</v>
      </c>
      <c r="X40" s="24"/>
      <c r="Y40" s="3" t="n">
        <f aca="false">N40-U40</f>
        <v>0</v>
      </c>
      <c r="Z40" s="6" t="n">
        <f aca="false">O40-V40</f>
        <v>0</v>
      </c>
      <c r="AA40" s="5" t="n">
        <f aca="false">P40-W40</f>
        <v>0</v>
      </c>
      <c r="AB40" s="24"/>
    </row>
    <row r="41" customFormat="false" ht="12.75" hidden="false" customHeight="false" outlineLevel="2" collapsed="false">
      <c r="A41" s="1" t="s">
        <v>25</v>
      </c>
      <c r="B41" s="1" t="s">
        <v>26</v>
      </c>
      <c r="C41" s="1" t="s">
        <v>27</v>
      </c>
      <c r="D41" s="1" t="s">
        <v>28</v>
      </c>
      <c r="E41" s="1" t="s">
        <v>40</v>
      </c>
      <c r="F41" s="1" t="s">
        <v>40</v>
      </c>
      <c r="G41" s="1" t="s">
        <v>93</v>
      </c>
      <c r="H41" s="1" t="s">
        <v>94</v>
      </c>
      <c r="J41" s="1" t="s">
        <v>106</v>
      </c>
      <c r="K41" s="20" t="s">
        <v>33</v>
      </c>
      <c r="L41" s="2" t="s">
        <v>96</v>
      </c>
      <c r="M41" s="21"/>
      <c r="N41" s="3" t="n">
        <v>10000</v>
      </c>
      <c r="O41" s="4" t="n">
        <v>7.29</v>
      </c>
      <c r="P41" s="5" t="n">
        <f aca="false">N41*O41</f>
        <v>72900</v>
      </c>
      <c r="Q41" s="0" t="s">
        <v>35</v>
      </c>
      <c r="R41" s="1" t="n">
        <v>889</v>
      </c>
      <c r="S41" s="1" t="s">
        <v>36</v>
      </c>
      <c r="T41" s="21"/>
      <c r="U41" s="22" t="n">
        <v>10000</v>
      </c>
      <c r="V41" s="23" t="n">
        <v>7.29</v>
      </c>
      <c r="W41" s="5" t="n">
        <f aca="false">U41*V41</f>
        <v>72900</v>
      </c>
      <c r="X41" s="24"/>
      <c r="Y41" s="3" t="n">
        <f aca="false">N41-U41</f>
        <v>0</v>
      </c>
      <c r="Z41" s="6" t="n">
        <f aca="false">O41-V41</f>
        <v>0</v>
      </c>
      <c r="AA41" s="5" t="n">
        <f aca="false">P41-W41</f>
        <v>0</v>
      </c>
      <c r="AB41" s="24"/>
    </row>
    <row r="42" customFormat="false" ht="12.75" hidden="false" customHeight="false" outlineLevel="2" collapsed="false">
      <c r="A42" s="1" t="s">
        <v>25</v>
      </c>
      <c r="B42" s="1" t="s">
        <v>26</v>
      </c>
      <c r="C42" s="1" t="s">
        <v>27</v>
      </c>
      <c r="D42" s="1" t="s">
        <v>28</v>
      </c>
      <c r="E42" s="1" t="s">
        <v>42</v>
      </c>
      <c r="F42" s="1" t="s">
        <v>42</v>
      </c>
      <c r="G42" s="1" t="s">
        <v>93</v>
      </c>
      <c r="H42" s="1" t="s">
        <v>94</v>
      </c>
      <c r="J42" s="1" t="s">
        <v>107</v>
      </c>
      <c r="K42" s="20" t="s">
        <v>33</v>
      </c>
      <c r="L42" s="2" t="s">
        <v>96</v>
      </c>
      <c r="M42" s="21"/>
      <c r="N42" s="3" t="n">
        <v>5909</v>
      </c>
      <c r="O42" s="4" t="n">
        <v>7.39</v>
      </c>
      <c r="P42" s="5" t="n">
        <f aca="false">N42*O42</f>
        <v>43667.51</v>
      </c>
      <c r="Q42" s="0" t="s">
        <v>35</v>
      </c>
      <c r="R42" s="1" t="n">
        <v>868</v>
      </c>
      <c r="S42" s="1" t="s">
        <v>36</v>
      </c>
      <c r="T42" s="21"/>
      <c r="U42" s="22" t="n">
        <v>5909</v>
      </c>
      <c r="V42" s="23" t="n">
        <v>7.39</v>
      </c>
      <c r="W42" s="5" t="n">
        <f aca="false">U42*V42</f>
        <v>43667.51</v>
      </c>
      <c r="X42" s="24"/>
      <c r="Y42" s="3" t="n">
        <f aca="false">N42-U42</f>
        <v>0</v>
      </c>
      <c r="Z42" s="6" t="n">
        <f aca="false">O42-V42</f>
        <v>0</v>
      </c>
      <c r="AA42" s="5" t="n">
        <f aca="false">P42-W42</f>
        <v>0</v>
      </c>
      <c r="AB42" s="24"/>
    </row>
    <row r="43" customFormat="false" ht="12.75" hidden="false" customHeight="false" outlineLevel="2" collapsed="false">
      <c r="A43" s="1" t="s">
        <v>25</v>
      </c>
      <c r="B43" s="1" t="s">
        <v>26</v>
      </c>
      <c r="C43" s="1" t="s">
        <v>27</v>
      </c>
      <c r="D43" s="1" t="s">
        <v>28</v>
      </c>
      <c r="E43" s="1" t="s">
        <v>42</v>
      </c>
      <c r="F43" s="1" t="s">
        <v>42</v>
      </c>
      <c r="G43" s="1" t="s">
        <v>93</v>
      </c>
      <c r="H43" s="1" t="s">
        <v>94</v>
      </c>
      <c r="J43" s="1" t="s">
        <v>108</v>
      </c>
      <c r="K43" s="20" t="s">
        <v>33</v>
      </c>
      <c r="L43" s="2" t="s">
        <v>96</v>
      </c>
      <c r="M43" s="21"/>
      <c r="N43" s="3" t="n">
        <v>19574</v>
      </c>
      <c r="O43" s="4" t="n">
        <v>7.425</v>
      </c>
      <c r="P43" s="5" t="n">
        <f aca="false">N43*O43</f>
        <v>145336.95</v>
      </c>
      <c r="Q43" s="0" t="s">
        <v>35</v>
      </c>
      <c r="R43" s="1" t="n">
        <v>867</v>
      </c>
      <c r="S43" s="1" t="s">
        <v>36</v>
      </c>
      <c r="T43" s="21"/>
      <c r="U43" s="22" t="n">
        <v>19574</v>
      </c>
      <c r="V43" s="23" t="n">
        <v>7.425</v>
      </c>
      <c r="W43" s="5" t="n">
        <f aca="false">U43*V43</f>
        <v>145336.95</v>
      </c>
      <c r="X43" s="24"/>
      <c r="Y43" s="3" t="n">
        <f aca="false">N43-U43</f>
        <v>0</v>
      </c>
      <c r="Z43" s="6" t="n">
        <f aca="false">O43-V43</f>
        <v>0</v>
      </c>
      <c r="AA43" s="5" t="n">
        <f aca="false">P43-W43</f>
        <v>0</v>
      </c>
      <c r="AB43" s="24"/>
    </row>
    <row r="44" customFormat="false" ht="12.75" hidden="false" customHeight="false" outlineLevel="2" collapsed="false">
      <c r="A44" s="1" t="s">
        <v>25</v>
      </c>
      <c r="B44" s="1" t="s">
        <v>26</v>
      </c>
      <c r="C44" s="1" t="s">
        <v>27</v>
      </c>
      <c r="D44" s="1" t="s">
        <v>28</v>
      </c>
      <c r="E44" s="1" t="s">
        <v>41</v>
      </c>
      <c r="F44" s="1" t="s">
        <v>41</v>
      </c>
      <c r="G44" s="1" t="s">
        <v>109</v>
      </c>
      <c r="H44" s="1" t="s">
        <v>109</v>
      </c>
      <c r="J44" s="1" t="s">
        <v>110</v>
      </c>
      <c r="K44" s="20" t="s">
        <v>33</v>
      </c>
      <c r="L44" s="2" t="s">
        <v>96</v>
      </c>
      <c r="M44" s="21"/>
      <c r="N44" s="3" t="n">
        <v>11755</v>
      </c>
      <c r="O44" s="4" t="n">
        <v>7.53</v>
      </c>
      <c r="P44" s="5" t="n">
        <f aca="false">N44*O44</f>
        <v>88515.15</v>
      </c>
      <c r="Q44" s="0" t="s">
        <v>35</v>
      </c>
      <c r="R44" s="1" t="n">
        <v>904</v>
      </c>
      <c r="S44" s="1" t="s">
        <v>36</v>
      </c>
      <c r="T44" s="21"/>
      <c r="U44" s="22" t="n">
        <v>11755</v>
      </c>
      <c r="V44" s="23" t="n">
        <v>7.53</v>
      </c>
      <c r="W44" s="5" t="n">
        <f aca="false">U44*V44</f>
        <v>88515.15</v>
      </c>
      <c r="X44" s="24"/>
      <c r="Y44" s="3" t="n">
        <f aca="false">N44-U44</f>
        <v>0</v>
      </c>
      <c r="Z44" s="6" t="n">
        <f aca="false">O44-V44</f>
        <v>0</v>
      </c>
      <c r="AA44" s="5" t="n">
        <f aca="false">P44-W44</f>
        <v>0</v>
      </c>
      <c r="AB44" s="24"/>
    </row>
    <row r="45" customFormat="false" ht="12.75" hidden="false" customHeight="false" outlineLevel="2" collapsed="false">
      <c r="A45" s="1" t="s">
        <v>25</v>
      </c>
      <c r="B45" s="1" t="s">
        <v>26</v>
      </c>
      <c r="C45" s="1" t="s">
        <v>27</v>
      </c>
      <c r="D45" s="1" t="s">
        <v>28</v>
      </c>
      <c r="E45" s="1" t="s">
        <v>41</v>
      </c>
      <c r="F45" s="1" t="s">
        <v>41</v>
      </c>
      <c r="G45" s="1" t="s">
        <v>109</v>
      </c>
      <c r="H45" s="1" t="s">
        <v>109</v>
      </c>
      <c r="J45" s="1" t="s">
        <v>110</v>
      </c>
      <c r="K45" s="20" t="s">
        <v>33</v>
      </c>
      <c r="L45" s="2" t="s">
        <v>96</v>
      </c>
      <c r="M45" s="21"/>
      <c r="N45" s="3" t="n">
        <v>10000</v>
      </c>
      <c r="O45" s="4" t="n">
        <v>7.55</v>
      </c>
      <c r="P45" s="5" t="n">
        <f aca="false">N45*O45</f>
        <v>75500</v>
      </c>
      <c r="Q45" s="0" t="s">
        <v>35</v>
      </c>
      <c r="R45" s="1" t="n">
        <v>903</v>
      </c>
      <c r="S45" s="1" t="s">
        <v>36</v>
      </c>
      <c r="T45" s="21"/>
      <c r="U45" s="22" t="n">
        <v>10000</v>
      </c>
      <c r="V45" s="23" t="n">
        <v>7.55</v>
      </c>
      <c r="W45" s="5" t="n">
        <f aca="false">U45*V45</f>
        <v>75500</v>
      </c>
      <c r="X45" s="24"/>
      <c r="Y45" s="3" t="n">
        <f aca="false">N45-U45</f>
        <v>0</v>
      </c>
      <c r="Z45" s="6" t="n">
        <f aca="false">O45-V45</f>
        <v>0</v>
      </c>
      <c r="AA45" s="5" t="n">
        <f aca="false">P45-W45</f>
        <v>0</v>
      </c>
      <c r="AB45" s="24"/>
    </row>
    <row r="46" customFormat="false" ht="12.75" hidden="false" customHeight="false" outlineLevel="2" collapsed="false">
      <c r="A46" s="1" t="s">
        <v>25</v>
      </c>
      <c r="B46" s="1" t="s">
        <v>26</v>
      </c>
      <c r="C46" s="1" t="s">
        <v>27</v>
      </c>
      <c r="D46" s="1" t="s">
        <v>28</v>
      </c>
      <c r="E46" s="1" t="s">
        <v>43</v>
      </c>
      <c r="F46" s="1" t="s">
        <v>44</v>
      </c>
      <c r="G46" s="1" t="s">
        <v>93</v>
      </c>
      <c r="H46" s="1" t="s">
        <v>94</v>
      </c>
      <c r="J46" s="1" t="s">
        <v>111</v>
      </c>
      <c r="K46" s="20" t="s">
        <v>33</v>
      </c>
      <c r="L46" s="2" t="s">
        <v>96</v>
      </c>
      <c r="M46" s="21"/>
      <c r="N46" s="3" t="n">
        <v>64722</v>
      </c>
      <c r="O46" s="4" t="n">
        <v>7.79</v>
      </c>
      <c r="P46" s="5" t="n">
        <f aca="false">N46*O46</f>
        <v>504184.38</v>
      </c>
      <c r="Q46" s="0" t="s">
        <v>35</v>
      </c>
      <c r="R46" s="1" t="n">
        <v>875</v>
      </c>
      <c r="S46" s="1" t="s">
        <v>36</v>
      </c>
      <c r="T46" s="21"/>
      <c r="U46" s="22" t="n">
        <v>64722</v>
      </c>
      <c r="V46" s="23" t="n">
        <v>7.79</v>
      </c>
      <c r="W46" s="5" t="n">
        <f aca="false">U46*V46</f>
        <v>504184.38</v>
      </c>
      <c r="X46" s="24"/>
      <c r="Y46" s="3" t="n">
        <f aca="false">N46-U46</f>
        <v>0</v>
      </c>
      <c r="Z46" s="6" t="n">
        <f aca="false">O46-V46</f>
        <v>0</v>
      </c>
      <c r="AA46" s="5" t="n">
        <f aca="false">P46-W46</f>
        <v>0</v>
      </c>
      <c r="AB46" s="24"/>
    </row>
    <row r="47" customFormat="false" ht="12.75" hidden="false" customHeight="false" outlineLevel="2" collapsed="false">
      <c r="A47" s="1" t="s">
        <v>25</v>
      </c>
      <c r="B47" s="1" t="s">
        <v>26</v>
      </c>
      <c r="C47" s="1" t="s">
        <v>27</v>
      </c>
      <c r="D47" s="1" t="s">
        <v>28</v>
      </c>
      <c r="E47" s="1" t="s">
        <v>45</v>
      </c>
      <c r="F47" s="1" t="s">
        <v>45</v>
      </c>
      <c r="G47" s="1" t="s">
        <v>93</v>
      </c>
      <c r="H47" s="1" t="s">
        <v>94</v>
      </c>
      <c r="J47" s="1" t="s">
        <v>112</v>
      </c>
      <c r="K47" s="20" t="s">
        <v>33</v>
      </c>
      <c r="L47" s="2" t="s">
        <v>96</v>
      </c>
      <c r="M47" s="21"/>
      <c r="N47" s="3" t="n">
        <v>26489</v>
      </c>
      <c r="O47" s="4" t="n">
        <v>7.98</v>
      </c>
      <c r="P47" s="5" t="n">
        <f aca="false">N47*O47</f>
        <v>211382.22</v>
      </c>
      <c r="Q47" s="0" t="s">
        <v>35</v>
      </c>
      <c r="R47" s="1" t="n">
        <v>881</v>
      </c>
      <c r="S47" s="1" t="s">
        <v>36</v>
      </c>
      <c r="T47" s="21"/>
      <c r="U47" s="22" t="n">
        <v>26489</v>
      </c>
      <c r="V47" s="23" t="n">
        <v>7.98</v>
      </c>
      <c r="W47" s="5" t="n">
        <f aca="false">U47*V47</f>
        <v>211382.22</v>
      </c>
      <c r="X47" s="24"/>
      <c r="Y47" s="3" t="n">
        <f aca="false">N47-U47</f>
        <v>0</v>
      </c>
      <c r="Z47" s="6" t="n">
        <f aca="false">O47-V47</f>
        <v>0</v>
      </c>
      <c r="AA47" s="5" t="n">
        <f aca="false">P47-W47</f>
        <v>0</v>
      </c>
      <c r="AB47" s="24"/>
    </row>
    <row r="48" customFormat="false" ht="12.75" hidden="false" customHeight="false" outlineLevel="2" collapsed="false">
      <c r="A48" s="1" t="s">
        <v>25</v>
      </c>
      <c r="B48" s="1" t="s">
        <v>26</v>
      </c>
      <c r="C48" s="1" t="s">
        <v>27</v>
      </c>
      <c r="D48" s="1" t="s">
        <v>28</v>
      </c>
      <c r="E48" s="1" t="s">
        <v>46</v>
      </c>
      <c r="F48" s="1" t="s">
        <v>46</v>
      </c>
      <c r="G48" s="1" t="s">
        <v>93</v>
      </c>
      <c r="H48" s="1" t="s">
        <v>94</v>
      </c>
      <c r="J48" s="1" t="s">
        <v>113</v>
      </c>
      <c r="K48" s="20" t="s">
        <v>33</v>
      </c>
      <c r="L48" s="2" t="s">
        <v>96</v>
      </c>
      <c r="M48" s="21"/>
      <c r="N48" s="3" t="n">
        <v>10000</v>
      </c>
      <c r="O48" s="4" t="n">
        <v>7.99</v>
      </c>
      <c r="P48" s="5" t="n">
        <f aca="false">N48*O48</f>
        <v>79900</v>
      </c>
      <c r="Q48" s="0" t="s">
        <v>35</v>
      </c>
      <c r="R48" s="1" t="n">
        <v>841</v>
      </c>
      <c r="S48" s="1" t="s">
        <v>36</v>
      </c>
      <c r="T48" s="21"/>
      <c r="U48" s="22" t="n">
        <v>10000</v>
      </c>
      <c r="V48" s="23" t="n">
        <v>7.99</v>
      </c>
      <c r="W48" s="5" t="n">
        <f aca="false">U48*V48</f>
        <v>79900</v>
      </c>
      <c r="X48" s="24"/>
      <c r="Y48" s="3" t="n">
        <f aca="false">N48-U48</f>
        <v>0</v>
      </c>
      <c r="Z48" s="6" t="n">
        <f aca="false">O48-V48</f>
        <v>0</v>
      </c>
      <c r="AA48" s="5" t="n">
        <f aca="false">P48-W48</f>
        <v>0</v>
      </c>
      <c r="AB48" s="24"/>
    </row>
    <row r="49" customFormat="false" ht="12.75" hidden="false" customHeight="false" outlineLevel="2" collapsed="false">
      <c r="A49" s="1" t="s">
        <v>25</v>
      </c>
      <c r="B49" s="1" t="s">
        <v>26</v>
      </c>
      <c r="C49" s="1" t="s">
        <v>27</v>
      </c>
      <c r="D49" s="1" t="s">
        <v>28</v>
      </c>
      <c r="E49" s="1" t="s">
        <v>46</v>
      </c>
      <c r="F49" s="1" t="s">
        <v>46</v>
      </c>
      <c r="G49" s="1" t="s">
        <v>93</v>
      </c>
      <c r="H49" s="1" t="s">
        <v>94</v>
      </c>
      <c r="J49" s="1" t="s">
        <v>113</v>
      </c>
      <c r="K49" s="20" t="s">
        <v>33</v>
      </c>
      <c r="L49" s="2" t="s">
        <v>96</v>
      </c>
      <c r="M49" s="21"/>
      <c r="N49" s="3" t="n">
        <v>14574</v>
      </c>
      <c r="O49" s="4" t="n">
        <v>8.04</v>
      </c>
      <c r="P49" s="5" t="n">
        <f aca="false">N49*O49</f>
        <v>117174.96</v>
      </c>
      <c r="Q49" s="0" t="s">
        <v>35</v>
      </c>
      <c r="R49" s="1" t="n">
        <v>842</v>
      </c>
      <c r="S49" s="1" t="s">
        <v>36</v>
      </c>
      <c r="T49" s="21"/>
      <c r="U49" s="22" t="n">
        <v>14574</v>
      </c>
      <c r="V49" s="23" t="n">
        <v>8.04</v>
      </c>
      <c r="W49" s="5" t="n">
        <f aca="false">U49*V49</f>
        <v>117174.96</v>
      </c>
      <c r="X49" s="24"/>
      <c r="Y49" s="3" t="n">
        <f aca="false">N49-U49</f>
        <v>0</v>
      </c>
      <c r="Z49" s="6" t="n">
        <f aca="false">O49-V49</f>
        <v>0</v>
      </c>
      <c r="AA49" s="5" t="n">
        <f aca="false">P49-W49</f>
        <v>0</v>
      </c>
      <c r="AB49" s="24"/>
    </row>
    <row r="50" customFormat="false" ht="12.75" hidden="false" customHeight="false" outlineLevel="2" collapsed="false">
      <c r="A50" s="1" t="s">
        <v>25</v>
      </c>
      <c r="B50" s="1" t="s">
        <v>26</v>
      </c>
      <c r="C50" s="1" t="s">
        <v>27</v>
      </c>
      <c r="D50" s="1" t="s">
        <v>28</v>
      </c>
      <c r="E50" s="1" t="s">
        <v>114</v>
      </c>
      <c r="F50" s="1" t="s">
        <v>114</v>
      </c>
      <c r="G50" s="1" t="s">
        <v>93</v>
      </c>
      <c r="H50" s="1" t="s">
        <v>94</v>
      </c>
      <c r="J50" s="1" t="s">
        <v>115</v>
      </c>
      <c r="K50" s="20" t="s">
        <v>33</v>
      </c>
      <c r="L50" s="2" t="s">
        <v>96</v>
      </c>
      <c r="M50" s="21"/>
      <c r="N50" s="3" t="n">
        <v>20000</v>
      </c>
      <c r="O50" s="4" t="n">
        <v>8.45</v>
      </c>
      <c r="P50" s="5" t="n">
        <f aca="false">N50*O50</f>
        <v>169000</v>
      </c>
      <c r="Q50" s="0" t="s">
        <v>35</v>
      </c>
      <c r="R50" s="1" t="n">
        <v>834</v>
      </c>
      <c r="S50" s="1" t="s">
        <v>36</v>
      </c>
      <c r="T50" s="21"/>
      <c r="U50" s="22" t="n">
        <v>20000</v>
      </c>
      <c r="V50" s="23" t="n">
        <v>8.45</v>
      </c>
      <c r="W50" s="5" t="n">
        <f aca="false">U50*V50</f>
        <v>169000</v>
      </c>
      <c r="X50" s="24"/>
      <c r="Y50" s="3" t="n">
        <f aca="false">N50-U50</f>
        <v>0</v>
      </c>
      <c r="Z50" s="6" t="n">
        <f aca="false">O50-V50</f>
        <v>0</v>
      </c>
      <c r="AA50" s="5" t="n">
        <f aca="false">P50-W50</f>
        <v>0</v>
      </c>
      <c r="AB50" s="24"/>
    </row>
    <row r="51" customFormat="false" ht="12.75" hidden="false" customHeight="false" outlineLevel="2" collapsed="false">
      <c r="A51" s="1" t="s">
        <v>25</v>
      </c>
      <c r="B51" s="1" t="s">
        <v>26</v>
      </c>
      <c r="C51" s="1" t="s">
        <v>27</v>
      </c>
      <c r="D51" s="1" t="s">
        <v>28</v>
      </c>
      <c r="E51" s="1" t="s">
        <v>114</v>
      </c>
      <c r="F51" s="1" t="s">
        <v>114</v>
      </c>
      <c r="G51" s="1" t="s">
        <v>93</v>
      </c>
      <c r="H51" s="1" t="s">
        <v>94</v>
      </c>
      <c r="J51" s="1" t="s">
        <v>115</v>
      </c>
      <c r="K51" s="20" t="s">
        <v>33</v>
      </c>
      <c r="L51" s="2" t="s">
        <v>96</v>
      </c>
      <c r="M51" s="21"/>
      <c r="N51" s="3" t="n">
        <v>20652</v>
      </c>
      <c r="O51" s="4" t="n">
        <v>8.475</v>
      </c>
      <c r="P51" s="5" t="n">
        <f aca="false">N51*O51</f>
        <v>175025.7</v>
      </c>
      <c r="Q51" s="0" t="s">
        <v>35</v>
      </c>
      <c r="R51" s="1" t="n">
        <v>835</v>
      </c>
      <c r="S51" s="1" t="s">
        <v>36</v>
      </c>
      <c r="T51" s="21"/>
      <c r="U51" s="22" t="n">
        <v>20652</v>
      </c>
      <c r="V51" s="23" t="n">
        <v>8.475</v>
      </c>
      <c r="W51" s="5" t="n">
        <f aca="false">U51*V51</f>
        <v>175025.7</v>
      </c>
      <c r="X51" s="24"/>
      <c r="Y51" s="3" t="n">
        <f aca="false">N51-U51</f>
        <v>0</v>
      </c>
      <c r="Z51" s="6" t="n">
        <f aca="false">O51-V51</f>
        <v>0</v>
      </c>
      <c r="AA51" s="5" t="n">
        <f aca="false">P51-W51</f>
        <v>0</v>
      </c>
      <c r="AB51" s="24"/>
    </row>
    <row r="52" customFormat="false" ht="12.75" hidden="false" customHeight="false" outlineLevel="2" collapsed="false">
      <c r="A52" s="1" t="s">
        <v>48</v>
      </c>
      <c r="B52" s="1" t="s">
        <v>26</v>
      </c>
      <c r="C52" s="1" t="s">
        <v>27</v>
      </c>
      <c r="D52" s="1" t="s">
        <v>28</v>
      </c>
      <c r="E52" s="1" t="s">
        <v>49</v>
      </c>
      <c r="F52" s="1" t="s">
        <v>49</v>
      </c>
      <c r="G52" s="1" t="s">
        <v>93</v>
      </c>
      <c r="H52" s="1" t="s">
        <v>94</v>
      </c>
      <c r="I52" s="1" t="s">
        <v>116</v>
      </c>
      <c r="J52" s="1" t="s">
        <v>117</v>
      </c>
      <c r="K52" s="20" t="s">
        <v>33</v>
      </c>
      <c r="L52" s="2" t="s">
        <v>96</v>
      </c>
      <c r="M52" s="21"/>
      <c r="N52" s="3" t="n">
        <v>5000</v>
      </c>
      <c r="O52" s="4" t="n">
        <v>9</v>
      </c>
      <c r="P52" s="5" t="n">
        <f aca="false">N52*O52</f>
        <v>45000</v>
      </c>
      <c r="Q52" s="0" t="s">
        <v>52</v>
      </c>
      <c r="R52" s="1" t="n">
        <v>709</v>
      </c>
      <c r="S52" s="1" t="s">
        <v>53</v>
      </c>
      <c r="T52" s="21"/>
      <c r="U52" s="22" t="n">
        <v>5000</v>
      </c>
      <c r="V52" s="23" t="n">
        <v>9</v>
      </c>
      <c r="W52" s="5" t="n">
        <f aca="false">U52*V52</f>
        <v>45000</v>
      </c>
      <c r="X52" s="24"/>
      <c r="Y52" s="3" t="n">
        <f aca="false">N52-U52</f>
        <v>0</v>
      </c>
      <c r="Z52" s="6" t="n">
        <f aca="false">O52-V52</f>
        <v>0</v>
      </c>
      <c r="AA52" s="5" t="n">
        <f aca="false">P52-W52</f>
        <v>0</v>
      </c>
      <c r="AB52" s="24"/>
    </row>
    <row r="53" customFormat="false" ht="12.75" hidden="false" customHeight="false" outlineLevel="2" collapsed="false">
      <c r="A53" s="1" t="s">
        <v>48</v>
      </c>
      <c r="B53" s="1" t="s">
        <v>26</v>
      </c>
      <c r="C53" s="1" t="s">
        <v>27</v>
      </c>
      <c r="D53" s="1" t="s">
        <v>28</v>
      </c>
      <c r="E53" s="1" t="s">
        <v>49</v>
      </c>
      <c r="F53" s="1" t="s">
        <v>49</v>
      </c>
      <c r="G53" s="1" t="s">
        <v>93</v>
      </c>
      <c r="H53" s="1" t="s">
        <v>94</v>
      </c>
      <c r="I53" s="1" t="s">
        <v>118</v>
      </c>
      <c r="J53" s="1" t="s">
        <v>119</v>
      </c>
      <c r="K53" s="20" t="s">
        <v>33</v>
      </c>
      <c r="L53" s="2" t="s">
        <v>96</v>
      </c>
      <c r="M53" s="21"/>
      <c r="N53" s="3" t="n">
        <v>1129</v>
      </c>
      <c r="O53" s="4" t="n">
        <v>9</v>
      </c>
      <c r="P53" s="5" t="n">
        <f aca="false">N53*O53</f>
        <v>10161</v>
      </c>
      <c r="Q53" s="0" t="s">
        <v>52</v>
      </c>
      <c r="R53" s="1" t="n">
        <v>711</v>
      </c>
      <c r="S53" s="1" t="s">
        <v>53</v>
      </c>
      <c r="T53" s="21"/>
      <c r="U53" s="22" t="n">
        <v>1129</v>
      </c>
      <c r="V53" s="23" t="n">
        <v>9</v>
      </c>
      <c r="W53" s="5" t="n">
        <f aca="false">U53*V53</f>
        <v>10161</v>
      </c>
      <c r="X53" s="24"/>
      <c r="Y53" s="3" t="n">
        <f aca="false">N53-U53</f>
        <v>0</v>
      </c>
      <c r="Z53" s="6" t="n">
        <f aca="false">O53-V53</f>
        <v>0</v>
      </c>
      <c r="AA53" s="5" t="n">
        <f aca="false">P53-W53</f>
        <v>0</v>
      </c>
      <c r="AB53" s="24"/>
    </row>
    <row r="54" customFormat="false" ht="12.75" hidden="false" customHeight="false" outlineLevel="2" collapsed="false">
      <c r="A54" s="1" t="s">
        <v>48</v>
      </c>
      <c r="B54" s="1" t="s">
        <v>26</v>
      </c>
      <c r="C54" s="1" t="s">
        <v>27</v>
      </c>
      <c r="D54" s="1" t="s">
        <v>28</v>
      </c>
      <c r="E54" s="1" t="s">
        <v>49</v>
      </c>
      <c r="F54" s="1" t="s">
        <v>49</v>
      </c>
      <c r="G54" s="1" t="s">
        <v>93</v>
      </c>
      <c r="H54" s="1" t="s">
        <v>94</v>
      </c>
      <c r="I54" s="1" t="s">
        <v>120</v>
      </c>
      <c r="J54" s="1" t="s">
        <v>121</v>
      </c>
      <c r="K54" s="20" t="s">
        <v>33</v>
      </c>
      <c r="L54" s="2" t="s">
        <v>96</v>
      </c>
      <c r="M54" s="21"/>
      <c r="N54" s="3" t="n">
        <v>5000</v>
      </c>
      <c r="O54" s="4" t="n">
        <v>9</v>
      </c>
      <c r="P54" s="5" t="n">
        <f aca="false">N54*O54</f>
        <v>45000</v>
      </c>
      <c r="Q54" s="0" t="s">
        <v>52</v>
      </c>
      <c r="R54" s="1" t="n">
        <v>713</v>
      </c>
      <c r="S54" s="1" t="s">
        <v>53</v>
      </c>
      <c r="T54" s="21"/>
      <c r="U54" s="22" t="n">
        <v>5000</v>
      </c>
      <c r="V54" s="23" t="n">
        <v>9</v>
      </c>
      <c r="W54" s="5" t="n">
        <f aca="false">U54*V54</f>
        <v>45000</v>
      </c>
      <c r="X54" s="24"/>
      <c r="Y54" s="3" t="n">
        <f aca="false">N54-U54</f>
        <v>0</v>
      </c>
      <c r="Z54" s="6" t="n">
        <f aca="false">O54-V54</f>
        <v>0</v>
      </c>
      <c r="AA54" s="5" t="n">
        <f aca="false">P54-W54</f>
        <v>0</v>
      </c>
      <c r="AB54" s="24"/>
    </row>
    <row r="55" customFormat="false" ht="12.75" hidden="false" customHeight="false" outlineLevel="2" collapsed="false">
      <c r="A55" s="1" t="s">
        <v>25</v>
      </c>
      <c r="B55" s="1" t="s">
        <v>26</v>
      </c>
      <c r="C55" s="1" t="s">
        <v>27</v>
      </c>
      <c r="D55" s="1" t="s">
        <v>28</v>
      </c>
      <c r="E55" s="1" t="s">
        <v>122</v>
      </c>
      <c r="F55" s="1" t="s">
        <v>123</v>
      </c>
      <c r="G55" s="1" t="s">
        <v>93</v>
      </c>
      <c r="H55" s="1" t="s">
        <v>94</v>
      </c>
      <c r="J55" s="1" t="s">
        <v>124</v>
      </c>
      <c r="K55" s="20" t="s">
        <v>33</v>
      </c>
      <c r="L55" s="2" t="s">
        <v>96</v>
      </c>
      <c r="M55" s="21"/>
      <c r="N55" s="3" t="n">
        <v>23168</v>
      </c>
      <c r="O55" s="4" t="n">
        <v>9</v>
      </c>
      <c r="P55" s="5" t="n">
        <f aca="false">N55*O55</f>
        <v>208512</v>
      </c>
      <c r="Q55" s="0" t="s">
        <v>35</v>
      </c>
      <c r="R55" s="1" t="n">
        <v>805</v>
      </c>
      <c r="S55" s="1" t="s">
        <v>36</v>
      </c>
      <c r="T55" s="21"/>
      <c r="U55" s="22" t="n">
        <v>23168</v>
      </c>
      <c r="V55" s="23" t="n">
        <v>9</v>
      </c>
      <c r="W55" s="5" t="n">
        <f aca="false">U55*V55</f>
        <v>208512</v>
      </c>
      <c r="X55" s="24"/>
      <c r="Y55" s="3" t="n">
        <f aca="false">N55-U55</f>
        <v>0</v>
      </c>
      <c r="Z55" s="6" t="n">
        <f aca="false">O55-V55</f>
        <v>0</v>
      </c>
      <c r="AA55" s="5" t="n">
        <f aca="false">P55-W55</f>
        <v>0</v>
      </c>
      <c r="AB55" s="24"/>
    </row>
    <row r="56" customFormat="false" ht="12.75" hidden="false" customHeight="false" outlineLevel="2" collapsed="false">
      <c r="A56" s="1" t="s">
        <v>48</v>
      </c>
      <c r="B56" s="1" t="s">
        <v>26</v>
      </c>
      <c r="C56" s="1" t="s">
        <v>27</v>
      </c>
      <c r="D56" s="1" t="s">
        <v>28</v>
      </c>
      <c r="E56" s="1" t="s">
        <v>71</v>
      </c>
      <c r="F56" s="1" t="s">
        <v>71</v>
      </c>
      <c r="G56" s="1" t="s">
        <v>93</v>
      </c>
      <c r="H56" s="1" t="s">
        <v>94</v>
      </c>
      <c r="I56" s="1" t="s">
        <v>125</v>
      </c>
      <c r="J56" s="1" t="s">
        <v>126</v>
      </c>
      <c r="K56" s="20" t="s">
        <v>33</v>
      </c>
      <c r="L56" s="2" t="s">
        <v>96</v>
      </c>
      <c r="M56" s="21"/>
      <c r="N56" s="3" t="n">
        <v>5000</v>
      </c>
      <c r="O56" s="4" t="n">
        <v>9.05</v>
      </c>
      <c r="P56" s="5" t="n">
        <f aca="false">N56*O56</f>
        <v>45250</v>
      </c>
      <c r="Q56" s="0" t="s">
        <v>52</v>
      </c>
      <c r="R56" s="1" t="n">
        <v>758</v>
      </c>
      <c r="S56" s="1" t="s">
        <v>53</v>
      </c>
      <c r="T56" s="21"/>
      <c r="U56" s="22" t="n">
        <v>5000</v>
      </c>
      <c r="V56" s="23" t="n">
        <v>9.05</v>
      </c>
      <c r="W56" s="5" t="n">
        <f aca="false">U56*V56</f>
        <v>45250</v>
      </c>
      <c r="X56" s="24"/>
      <c r="Y56" s="3" t="n">
        <f aca="false">N56-U56</f>
        <v>0</v>
      </c>
      <c r="Z56" s="6" t="n">
        <f aca="false">O56-V56</f>
        <v>0</v>
      </c>
      <c r="AA56" s="5" t="n">
        <f aca="false">P56-W56</f>
        <v>0</v>
      </c>
      <c r="AB56" s="24"/>
    </row>
    <row r="57" customFormat="false" ht="12.75" hidden="false" customHeight="false" outlineLevel="2" collapsed="false">
      <c r="A57" s="1" t="s">
        <v>25</v>
      </c>
      <c r="B57" s="1" t="s">
        <v>26</v>
      </c>
      <c r="C57" s="1" t="s">
        <v>27</v>
      </c>
      <c r="D57" s="1" t="s">
        <v>28</v>
      </c>
      <c r="E57" s="1" t="s">
        <v>122</v>
      </c>
      <c r="F57" s="1" t="s">
        <v>123</v>
      </c>
      <c r="G57" s="1" t="s">
        <v>93</v>
      </c>
      <c r="H57" s="1" t="s">
        <v>94</v>
      </c>
      <c r="J57" s="1" t="s">
        <v>127</v>
      </c>
      <c r="K57" s="20" t="s">
        <v>33</v>
      </c>
      <c r="L57" s="2" t="s">
        <v>96</v>
      </c>
      <c r="M57" s="21"/>
      <c r="N57" s="3" t="n">
        <v>98764</v>
      </c>
      <c r="O57" s="4" t="n">
        <v>9.05</v>
      </c>
      <c r="P57" s="5" t="n">
        <f aca="false">N57*O57</f>
        <v>893814.2</v>
      </c>
      <c r="Q57" s="0" t="s">
        <v>35</v>
      </c>
      <c r="R57" s="1" t="n">
        <v>794</v>
      </c>
      <c r="S57" s="1" t="s">
        <v>36</v>
      </c>
      <c r="T57" s="21"/>
      <c r="U57" s="22" t="n">
        <v>98764</v>
      </c>
      <c r="V57" s="23" t="n">
        <v>9.05</v>
      </c>
      <c r="W57" s="5" t="n">
        <f aca="false">U57*V57</f>
        <v>893814.2</v>
      </c>
      <c r="X57" s="24"/>
      <c r="Y57" s="3" t="n">
        <f aca="false">N57-U57</f>
        <v>0</v>
      </c>
      <c r="Z57" s="6" t="n">
        <f aca="false">O57-V57</f>
        <v>0</v>
      </c>
      <c r="AA57" s="5" t="n">
        <f aca="false">P57-W57</f>
        <v>0</v>
      </c>
      <c r="AB57" s="24"/>
    </row>
    <row r="58" customFormat="false" ht="12.75" hidden="false" customHeight="false" outlineLevel="2" collapsed="false">
      <c r="A58" s="1" t="s">
        <v>48</v>
      </c>
      <c r="B58" s="1" t="s">
        <v>26</v>
      </c>
      <c r="C58" s="1" t="s">
        <v>27</v>
      </c>
      <c r="D58" s="1" t="s">
        <v>28</v>
      </c>
      <c r="E58" s="1" t="s">
        <v>49</v>
      </c>
      <c r="F58" s="1" t="s">
        <v>49</v>
      </c>
      <c r="G58" s="1" t="s">
        <v>93</v>
      </c>
      <c r="H58" s="1" t="s">
        <v>94</v>
      </c>
      <c r="I58" s="1" t="s">
        <v>128</v>
      </c>
      <c r="J58" s="1" t="s">
        <v>129</v>
      </c>
      <c r="K58" s="20" t="s">
        <v>33</v>
      </c>
      <c r="L58" s="2" t="s">
        <v>96</v>
      </c>
      <c r="M58" s="21"/>
      <c r="N58" s="3" t="n">
        <v>5000</v>
      </c>
      <c r="O58" s="4" t="n">
        <v>9.1</v>
      </c>
      <c r="P58" s="5" t="n">
        <f aca="false">N58*O58</f>
        <v>45500</v>
      </c>
      <c r="Q58" s="0" t="s">
        <v>52</v>
      </c>
      <c r="R58" s="1" t="n">
        <v>710</v>
      </c>
      <c r="S58" s="1" t="s">
        <v>53</v>
      </c>
      <c r="T58" s="21"/>
      <c r="U58" s="22" t="n">
        <v>5000</v>
      </c>
      <c r="V58" s="23" t="n">
        <v>9.1</v>
      </c>
      <c r="W58" s="5" t="n">
        <f aca="false">U58*V58</f>
        <v>45500</v>
      </c>
      <c r="X58" s="24"/>
      <c r="Y58" s="3" t="n">
        <f aca="false">N58-U58</f>
        <v>0</v>
      </c>
      <c r="Z58" s="6" t="n">
        <f aca="false">O58-V58</f>
        <v>0</v>
      </c>
      <c r="AA58" s="5" t="n">
        <f aca="false">P58-W58</f>
        <v>0</v>
      </c>
      <c r="AB58" s="24"/>
    </row>
    <row r="59" customFormat="false" ht="12.75" hidden="false" customHeight="false" outlineLevel="2" collapsed="false">
      <c r="A59" s="1" t="s">
        <v>48</v>
      </c>
      <c r="B59" s="1" t="s">
        <v>26</v>
      </c>
      <c r="C59" s="1" t="s">
        <v>27</v>
      </c>
      <c r="D59" s="1" t="s">
        <v>28</v>
      </c>
      <c r="E59" s="1" t="s">
        <v>49</v>
      </c>
      <c r="F59" s="1" t="s">
        <v>49</v>
      </c>
      <c r="G59" s="1" t="s">
        <v>93</v>
      </c>
      <c r="H59" s="1" t="s">
        <v>94</v>
      </c>
      <c r="I59" s="1" t="s">
        <v>130</v>
      </c>
      <c r="J59" s="1" t="s">
        <v>131</v>
      </c>
      <c r="K59" s="20" t="s">
        <v>33</v>
      </c>
      <c r="L59" s="2" t="s">
        <v>96</v>
      </c>
      <c r="M59" s="21"/>
      <c r="N59" s="3" t="n">
        <v>5000</v>
      </c>
      <c r="O59" s="4" t="n">
        <v>9.1</v>
      </c>
      <c r="P59" s="5" t="n">
        <f aca="false">N59*O59</f>
        <v>45500</v>
      </c>
      <c r="Q59" s="0" t="s">
        <v>52</v>
      </c>
      <c r="R59" s="1" t="n">
        <v>712</v>
      </c>
      <c r="S59" s="1" t="s">
        <v>53</v>
      </c>
      <c r="T59" s="21"/>
      <c r="U59" s="22" t="n">
        <v>5000</v>
      </c>
      <c r="V59" s="23" t="n">
        <v>9.1</v>
      </c>
      <c r="W59" s="5" t="n">
        <f aca="false">U59*V59</f>
        <v>45500</v>
      </c>
      <c r="X59" s="24"/>
      <c r="Y59" s="3" t="n">
        <f aca="false">N59-U59</f>
        <v>0</v>
      </c>
      <c r="Z59" s="6" t="n">
        <f aca="false">O59-V59</f>
        <v>0</v>
      </c>
      <c r="AA59" s="5" t="n">
        <f aca="false">P59-W59</f>
        <v>0</v>
      </c>
      <c r="AB59" s="24"/>
    </row>
    <row r="60" customFormat="false" ht="12.75" hidden="false" customHeight="false" outlineLevel="2" collapsed="false">
      <c r="A60" s="1" t="s">
        <v>48</v>
      </c>
      <c r="B60" s="1" t="s">
        <v>26</v>
      </c>
      <c r="C60" s="1" t="s">
        <v>27</v>
      </c>
      <c r="D60" s="1" t="s">
        <v>28</v>
      </c>
      <c r="E60" s="1" t="s">
        <v>49</v>
      </c>
      <c r="F60" s="1" t="s">
        <v>49</v>
      </c>
      <c r="G60" s="1" t="s">
        <v>93</v>
      </c>
      <c r="H60" s="1" t="s">
        <v>94</v>
      </c>
      <c r="I60" s="1" t="s">
        <v>132</v>
      </c>
      <c r="J60" s="1" t="s">
        <v>133</v>
      </c>
      <c r="K60" s="20" t="s">
        <v>33</v>
      </c>
      <c r="L60" s="2" t="s">
        <v>96</v>
      </c>
      <c r="M60" s="21"/>
      <c r="N60" s="3" t="n">
        <v>5000</v>
      </c>
      <c r="O60" s="4" t="n">
        <v>9.15</v>
      </c>
      <c r="P60" s="5" t="n">
        <f aca="false">N60*O60</f>
        <v>45750</v>
      </c>
      <c r="Q60" s="0" t="s">
        <v>52</v>
      </c>
      <c r="R60" s="1" t="n">
        <v>707</v>
      </c>
      <c r="S60" s="1" t="s">
        <v>53</v>
      </c>
      <c r="T60" s="21"/>
      <c r="U60" s="22" t="n">
        <v>5000</v>
      </c>
      <c r="V60" s="23" t="n">
        <v>9.15</v>
      </c>
      <c r="W60" s="5" t="n">
        <f aca="false">U60*V60</f>
        <v>45750</v>
      </c>
      <c r="X60" s="24"/>
      <c r="Y60" s="3" t="n">
        <f aca="false">N60-U60</f>
        <v>0</v>
      </c>
      <c r="Z60" s="6" t="n">
        <f aca="false">O60-V60</f>
        <v>0</v>
      </c>
      <c r="AA60" s="5" t="n">
        <f aca="false">P60-W60</f>
        <v>0</v>
      </c>
      <c r="AB60" s="24"/>
    </row>
    <row r="61" customFormat="false" ht="12.75" hidden="false" customHeight="false" outlineLevel="2" collapsed="false">
      <c r="A61" s="1" t="s">
        <v>48</v>
      </c>
      <c r="B61" s="1" t="s">
        <v>26</v>
      </c>
      <c r="C61" s="1" t="s">
        <v>27</v>
      </c>
      <c r="D61" s="1" t="s">
        <v>28</v>
      </c>
      <c r="E61" s="1" t="s">
        <v>66</v>
      </c>
      <c r="F61" s="1" t="s">
        <v>66</v>
      </c>
      <c r="G61" s="1" t="s">
        <v>93</v>
      </c>
      <c r="H61" s="1" t="s">
        <v>94</v>
      </c>
      <c r="I61" s="1" t="s">
        <v>134</v>
      </c>
      <c r="J61" s="1" t="s">
        <v>135</v>
      </c>
      <c r="K61" s="20" t="s">
        <v>33</v>
      </c>
      <c r="L61" s="2" t="s">
        <v>96</v>
      </c>
      <c r="M61" s="21"/>
      <c r="N61" s="3" t="n">
        <v>5000</v>
      </c>
      <c r="O61" s="4" t="n">
        <v>9.15</v>
      </c>
      <c r="P61" s="5" t="n">
        <f aca="false">N61*O61</f>
        <v>45750</v>
      </c>
      <c r="Q61" s="0" t="s">
        <v>52</v>
      </c>
      <c r="R61" s="1" t="n">
        <v>733</v>
      </c>
      <c r="S61" s="1" t="s">
        <v>53</v>
      </c>
      <c r="T61" s="21"/>
      <c r="U61" s="22" t="n">
        <v>5000</v>
      </c>
      <c r="V61" s="23" t="n">
        <v>9.15</v>
      </c>
      <c r="W61" s="5" t="n">
        <f aca="false">U61*V61</f>
        <v>45750</v>
      </c>
      <c r="X61" s="24"/>
      <c r="Y61" s="3" t="n">
        <f aca="false">N61-U61</f>
        <v>0</v>
      </c>
      <c r="Z61" s="6" t="n">
        <f aca="false">O61-V61</f>
        <v>0</v>
      </c>
      <c r="AA61" s="5" t="n">
        <f aca="false">P61-W61</f>
        <v>0</v>
      </c>
      <c r="AB61" s="24"/>
    </row>
    <row r="62" customFormat="false" ht="12.75" hidden="false" customHeight="false" outlineLevel="2" collapsed="false">
      <c r="A62" s="1" t="s">
        <v>48</v>
      </c>
      <c r="B62" s="1" t="s">
        <v>26</v>
      </c>
      <c r="C62" s="1" t="s">
        <v>27</v>
      </c>
      <c r="D62" s="1" t="s">
        <v>28</v>
      </c>
      <c r="E62" s="1" t="s">
        <v>66</v>
      </c>
      <c r="F62" s="1" t="s">
        <v>66</v>
      </c>
      <c r="G62" s="1" t="s">
        <v>93</v>
      </c>
      <c r="H62" s="1" t="s">
        <v>94</v>
      </c>
      <c r="I62" s="1" t="s">
        <v>136</v>
      </c>
      <c r="J62" s="1" t="s">
        <v>137</v>
      </c>
      <c r="K62" s="20" t="s">
        <v>33</v>
      </c>
      <c r="L62" s="2" t="s">
        <v>96</v>
      </c>
      <c r="M62" s="21"/>
      <c r="N62" s="3" t="n">
        <v>5000</v>
      </c>
      <c r="O62" s="4" t="n">
        <v>9.15</v>
      </c>
      <c r="P62" s="5" t="n">
        <f aca="false">N62*O62</f>
        <v>45750</v>
      </c>
      <c r="Q62" s="0" t="s">
        <v>52</v>
      </c>
      <c r="R62" s="1" t="n">
        <v>734</v>
      </c>
      <c r="S62" s="1" t="s">
        <v>53</v>
      </c>
      <c r="T62" s="21"/>
      <c r="U62" s="22" t="n">
        <v>5000</v>
      </c>
      <c r="V62" s="23" t="n">
        <v>9.15</v>
      </c>
      <c r="W62" s="5" t="n">
        <f aca="false">U62*V62</f>
        <v>45750</v>
      </c>
      <c r="X62" s="24"/>
      <c r="Y62" s="3" t="n">
        <f aca="false">N62-U62</f>
        <v>0</v>
      </c>
      <c r="Z62" s="6" t="n">
        <f aca="false">O62-V62</f>
        <v>0</v>
      </c>
      <c r="AA62" s="5" t="n">
        <f aca="false">P62-W62</f>
        <v>0</v>
      </c>
      <c r="AB62" s="24"/>
    </row>
    <row r="63" customFormat="false" ht="12.75" hidden="false" customHeight="false" outlineLevel="2" collapsed="false">
      <c r="A63" s="1" t="s">
        <v>48</v>
      </c>
      <c r="B63" s="1" t="s">
        <v>26</v>
      </c>
      <c r="C63" s="1" t="s">
        <v>27</v>
      </c>
      <c r="D63" s="1" t="s">
        <v>28</v>
      </c>
      <c r="E63" s="1" t="s">
        <v>66</v>
      </c>
      <c r="F63" s="1" t="s">
        <v>66</v>
      </c>
      <c r="G63" s="1" t="s">
        <v>93</v>
      </c>
      <c r="H63" s="1" t="s">
        <v>94</v>
      </c>
      <c r="I63" s="1" t="s">
        <v>138</v>
      </c>
      <c r="J63" s="1" t="s">
        <v>139</v>
      </c>
      <c r="K63" s="20" t="s">
        <v>33</v>
      </c>
      <c r="L63" s="2" t="s">
        <v>96</v>
      </c>
      <c r="M63" s="21"/>
      <c r="N63" s="3" t="n">
        <v>5000</v>
      </c>
      <c r="O63" s="4" t="n">
        <v>9.15</v>
      </c>
      <c r="P63" s="5" t="n">
        <f aca="false">N63*O63</f>
        <v>45750</v>
      </c>
      <c r="Q63" s="0" t="s">
        <v>52</v>
      </c>
      <c r="R63" s="1" t="n">
        <v>735</v>
      </c>
      <c r="S63" s="1" t="s">
        <v>53</v>
      </c>
      <c r="T63" s="21"/>
      <c r="U63" s="22" t="n">
        <v>5000</v>
      </c>
      <c r="V63" s="23" t="n">
        <v>9.15</v>
      </c>
      <c r="W63" s="5" t="n">
        <f aca="false">U63*V63</f>
        <v>45750</v>
      </c>
      <c r="X63" s="24"/>
      <c r="Y63" s="3" t="n">
        <f aca="false">N63-U63</f>
        <v>0</v>
      </c>
      <c r="Z63" s="6" t="n">
        <f aca="false">O63-V63</f>
        <v>0</v>
      </c>
      <c r="AA63" s="5" t="n">
        <f aca="false">P63-W63</f>
        <v>0</v>
      </c>
      <c r="AB63" s="24"/>
    </row>
    <row r="64" customFormat="false" ht="12.75" hidden="false" customHeight="false" outlineLevel="2" collapsed="false">
      <c r="A64" s="1" t="s">
        <v>48</v>
      </c>
      <c r="B64" s="1" t="s">
        <v>26</v>
      </c>
      <c r="C64" s="1" t="s">
        <v>27</v>
      </c>
      <c r="D64" s="1" t="s">
        <v>28</v>
      </c>
      <c r="E64" s="1" t="s">
        <v>71</v>
      </c>
      <c r="F64" s="1" t="s">
        <v>71</v>
      </c>
      <c r="G64" s="1" t="s">
        <v>93</v>
      </c>
      <c r="H64" s="1" t="s">
        <v>94</v>
      </c>
      <c r="I64" s="1" t="s">
        <v>140</v>
      </c>
      <c r="J64" s="1" t="s">
        <v>141</v>
      </c>
      <c r="K64" s="20" t="s">
        <v>33</v>
      </c>
      <c r="L64" s="2" t="s">
        <v>96</v>
      </c>
      <c r="M64" s="21"/>
      <c r="N64" s="3" t="n">
        <v>5000</v>
      </c>
      <c r="O64" s="4" t="n">
        <v>9.15</v>
      </c>
      <c r="P64" s="5" t="n">
        <f aca="false">N64*O64</f>
        <v>45750</v>
      </c>
      <c r="Q64" s="0" t="s">
        <v>52</v>
      </c>
      <c r="R64" s="1" t="n">
        <v>759</v>
      </c>
      <c r="S64" s="1" t="s">
        <v>53</v>
      </c>
      <c r="T64" s="21"/>
      <c r="U64" s="3" t="n">
        <v>5000</v>
      </c>
      <c r="V64" s="4" t="n">
        <v>9.15</v>
      </c>
      <c r="W64" s="5" t="n">
        <f aca="false">U64*V64</f>
        <v>45750</v>
      </c>
      <c r="X64" s="24"/>
      <c r="Y64" s="3" t="n">
        <f aca="false">N64-U64</f>
        <v>0</v>
      </c>
      <c r="Z64" s="6" t="n">
        <f aca="false">O64-V64</f>
        <v>0</v>
      </c>
      <c r="AA64" s="5" t="n">
        <f aca="false">P64-W64</f>
        <v>0</v>
      </c>
      <c r="AB64" s="24"/>
    </row>
    <row r="65" customFormat="false" ht="12.75" hidden="false" customHeight="false" outlineLevel="2" collapsed="false">
      <c r="A65" s="1" t="s">
        <v>48</v>
      </c>
      <c r="B65" s="1" t="s">
        <v>26</v>
      </c>
      <c r="C65" s="1" t="s">
        <v>27</v>
      </c>
      <c r="D65" s="1" t="s">
        <v>28</v>
      </c>
      <c r="E65" s="1" t="s">
        <v>71</v>
      </c>
      <c r="F65" s="1" t="s">
        <v>71</v>
      </c>
      <c r="G65" s="1" t="s">
        <v>93</v>
      </c>
      <c r="H65" s="1" t="s">
        <v>94</v>
      </c>
      <c r="I65" s="1" t="s">
        <v>142</v>
      </c>
      <c r="J65" s="1" t="s">
        <v>143</v>
      </c>
      <c r="K65" s="20" t="s">
        <v>33</v>
      </c>
      <c r="L65" s="2" t="s">
        <v>96</v>
      </c>
      <c r="M65" s="21"/>
      <c r="N65" s="3" t="n">
        <v>5000</v>
      </c>
      <c r="O65" s="4" t="n">
        <v>9.15</v>
      </c>
      <c r="P65" s="5" t="n">
        <f aca="false">N65*O65</f>
        <v>45750</v>
      </c>
      <c r="Q65" s="0" t="s">
        <v>52</v>
      </c>
      <c r="R65" s="1" t="n">
        <v>760</v>
      </c>
      <c r="S65" s="1" t="s">
        <v>53</v>
      </c>
      <c r="T65" s="21"/>
      <c r="U65" s="3" t="n">
        <v>5000</v>
      </c>
      <c r="V65" s="4" t="n">
        <v>9.15</v>
      </c>
      <c r="W65" s="5" t="n">
        <f aca="false">U65*V65</f>
        <v>45750</v>
      </c>
      <c r="X65" s="24"/>
      <c r="Y65" s="3" t="n">
        <f aca="false">N65-U65</f>
        <v>0</v>
      </c>
      <c r="Z65" s="6" t="n">
        <f aca="false">O65-V65</f>
        <v>0</v>
      </c>
      <c r="AA65" s="5" t="n">
        <f aca="false">P65-W65</f>
        <v>0</v>
      </c>
      <c r="AB65" s="24"/>
    </row>
    <row r="66" customFormat="false" ht="12.75" hidden="false" customHeight="false" outlineLevel="2" collapsed="false">
      <c r="A66" s="1" t="s">
        <v>48</v>
      </c>
      <c r="B66" s="1" t="s">
        <v>26</v>
      </c>
      <c r="C66" s="1" t="s">
        <v>27</v>
      </c>
      <c r="D66" s="1" t="s">
        <v>28</v>
      </c>
      <c r="E66" s="1" t="s">
        <v>71</v>
      </c>
      <c r="F66" s="1" t="s">
        <v>71</v>
      </c>
      <c r="G66" s="1" t="s">
        <v>93</v>
      </c>
      <c r="H66" s="1" t="s">
        <v>94</v>
      </c>
      <c r="I66" s="1" t="s">
        <v>144</v>
      </c>
      <c r="J66" s="1" t="s">
        <v>145</v>
      </c>
      <c r="K66" s="20" t="s">
        <v>33</v>
      </c>
      <c r="L66" s="2" t="s">
        <v>96</v>
      </c>
      <c r="M66" s="21"/>
      <c r="N66" s="3" t="n">
        <v>5000</v>
      </c>
      <c r="O66" s="4" t="n">
        <v>9.15</v>
      </c>
      <c r="P66" s="5" t="n">
        <f aca="false">N66*O66</f>
        <v>45750</v>
      </c>
      <c r="Q66" s="0" t="s">
        <v>52</v>
      </c>
      <c r="R66" s="1" t="n">
        <v>761</v>
      </c>
      <c r="S66" s="1" t="s">
        <v>53</v>
      </c>
      <c r="T66" s="21"/>
      <c r="U66" s="3" t="n">
        <v>5000</v>
      </c>
      <c r="V66" s="4" t="n">
        <v>9.15</v>
      </c>
      <c r="W66" s="5" t="n">
        <f aca="false">U66*V66</f>
        <v>45750</v>
      </c>
      <c r="X66" s="24"/>
      <c r="Y66" s="3" t="n">
        <f aca="false">N66-U66</f>
        <v>0</v>
      </c>
      <c r="Z66" s="6" t="n">
        <f aca="false">O66-V66</f>
        <v>0</v>
      </c>
      <c r="AA66" s="5" t="n">
        <f aca="false">P66-W66</f>
        <v>0</v>
      </c>
      <c r="AB66" s="24"/>
    </row>
    <row r="67" customFormat="false" ht="12.75" hidden="false" customHeight="false" outlineLevel="2" collapsed="false">
      <c r="A67" s="1" t="s">
        <v>48</v>
      </c>
      <c r="B67" s="1" t="s">
        <v>26</v>
      </c>
      <c r="C67" s="1" t="s">
        <v>27</v>
      </c>
      <c r="D67" s="1" t="s">
        <v>28</v>
      </c>
      <c r="E67" s="1" t="s">
        <v>71</v>
      </c>
      <c r="F67" s="1" t="s">
        <v>71</v>
      </c>
      <c r="G67" s="1" t="s">
        <v>93</v>
      </c>
      <c r="H67" s="1" t="s">
        <v>94</v>
      </c>
      <c r="I67" s="1" t="s">
        <v>146</v>
      </c>
      <c r="J67" s="1" t="s">
        <v>147</v>
      </c>
      <c r="K67" s="20" t="s">
        <v>33</v>
      </c>
      <c r="L67" s="2" t="s">
        <v>96</v>
      </c>
      <c r="M67" s="21"/>
      <c r="N67" s="3" t="n">
        <v>5000</v>
      </c>
      <c r="O67" s="4" t="n">
        <v>9.15</v>
      </c>
      <c r="P67" s="5" t="n">
        <f aca="false">N67*O67</f>
        <v>45750</v>
      </c>
      <c r="Q67" s="0" t="s">
        <v>52</v>
      </c>
      <c r="R67" s="1" t="n">
        <v>763</v>
      </c>
      <c r="S67" s="1" t="s">
        <v>53</v>
      </c>
      <c r="T67" s="21"/>
      <c r="U67" s="3" t="n">
        <v>5000</v>
      </c>
      <c r="V67" s="4" t="n">
        <v>9.15</v>
      </c>
      <c r="W67" s="5" t="n">
        <f aca="false">U67*V67</f>
        <v>45750</v>
      </c>
      <c r="X67" s="24"/>
      <c r="Y67" s="3" t="n">
        <f aca="false">N67-U67</f>
        <v>0</v>
      </c>
      <c r="Z67" s="6" t="n">
        <f aca="false">O67-V67</f>
        <v>0</v>
      </c>
      <c r="AA67" s="5" t="n">
        <f aca="false">P67-W67</f>
        <v>0</v>
      </c>
      <c r="AB67" s="24"/>
    </row>
    <row r="68" customFormat="false" ht="12.75" hidden="false" customHeight="false" outlineLevel="2" collapsed="false">
      <c r="A68" s="1" t="s">
        <v>48</v>
      </c>
      <c r="B68" s="1" t="s">
        <v>26</v>
      </c>
      <c r="C68" s="1" t="s">
        <v>27</v>
      </c>
      <c r="D68" s="1" t="s">
        <v>28</v>
      </c>
      <c r="E68" s="1" t="s">
        <v>49</v>
      </c>
      <c r="F68" s="1" t="s">
        <v>49</v>
      </c>
      <c r="G68" s="1" t="s">
        <v>93</v>
      </c>
      <c r="H68" s="1" t="s">
        <v>94</v>
      </c>
      <c r="I68" s="1" t="s">
        <v>148</v>
      </c>
      <c r="J68" s="1" t="s">
        <v>149</v>
      </c>
      <c r="K68" s="20" t="s">
        <v>33</v>
      </c>
      <c r="L68" s="2" t="s">
        <v>96</v>
      </c>
      <c r="M68" s="21"/>
      <c r="N68" s="3" t="n">
        <v>5000</v>
      </c>
      <c r="O68" s="4" t="n">
        <v>9.2</v>
      </c>
      <c r="P68" s="5" t="n">
        <f aca="false">N68*O68</f>
        <v>46000</v>
      </c>
      <c r="Q68" s="0" t="s">
        <v>52</v>
      </c>
      <c r="R68" s="1" t="n">
        <v>708</v>
      </c>
      <c r="S68" s="1" t="s">
        <v>53</v>
      </c>
      <c r="T68" s="21"/>
      <c r="U68" s="22" t="n">
        <v>5000</v>
      </c>
      <c r="V68" s="23" t="n">
        <v>9.2</v>
      </c>
      <c r="W68" s="5" t="n">
        <f aca="false">U68*V68</f>
        <v>46000</v>
      </c>
      <c r="X68" s="24"/>
      <c r="Y68" s="3" t="n">
        <f aca="false">N68-U68</f>
        <v>0</v>
      </c>
      <c r="Z68" s="6" t="n">
        <f aca="false">O68-V68</f>
        <v>0</v>
      </c>
      <c r="AA68" s="5" t="n">
        <f aca="false">P68-W68</f>
        <v>0</v>
      </c>
      <c r="AB68" s="24"/>
    </row>
    <row r="69" customFormat="false" ht="12.75" hidden="false" customHeight="false" outlineLevel="2" collapsed="false">
      <c r="A69" s="1" t="s">
        <v>48</v>
      </c>
      <c r="B69" s="1" t="s">
        <v>26</v>
      </c>
      <c r="C69" s="1" t="s">
        <v>27</v>
      </c>
      <c r="D69" s="1" t="s">
        <v>28</v>
      </c>
      <c r="E69" s="1" t="s">
        <v>66</v>
      </c>
      <c r="F69" s="1" t="s">
        <v>66</v>
      </c>
      <c r="G69" s="1" t="s">
        <v>93</v>
      </c>
      <c r="H69" s="1" t="s">
        <v>94</v>
      </c>
      <c r="I69" s="1" t="s">
        <v>150</v>
      </c>
      <c r="J69" s="1" t="s">
        <v>151</v>
      </c>
      <c r="K69" s="20" t="s">
        <v>33</v>
      </c>
      <c r="L69" s="2" t="s">
        <v>96</v>
      </c>
      <c r="M69" s="21"/>
      <c r="N69" s="3" t="n">
        <v>5000</v>
      </c>
      <c r="O69" s="4" t="n">
        <v>9.2</v>
      </c>
      <c r="P69" s="5" t="n">
        <f aca="false">N69*O69</f>
        <v>46000</v>
      </c>
      <c r="Q69" s="0" t="s">
        <v>52</v>
      </c>
      <c r="R69" s="1" t="n">
        <v>730</v>
      </c>
      <c r="S69" s="1" t="s">
        <v>53</v>
      </c>
      <c r="T69" s="21"/>
      <c r="U69" s="3" t="n">
        <v>5000</v>
      </c>
      <c r="V69" s="4" t="n">
        <v>9.2</v>
      </c>
      <c r="W69" s="5" t="n">
        <f aca="false">U69*V69</f>
        <v>46000</v>
      </c>
      <c r="X69" s="24"/>
      <c r="Y69" s="3" t="n">
        <f aca="false">N69-U69</f>
        <v>0</v>
      </c>
      <c r="Z69" s="6" t="n">
        <f aca="false">O69-V69</f>
        <v>0</v>
      </c>
      <c r="AA69" s="5" t="n">
        <f aca="false">P69-W69</f>
        <v>0</v>
      </c>
      <c r="AB69" s="24"/>
    </row>
    <row r="70" customFormat="false" ht="12.75" hidden="false" customHeight="false" outlineLevel="2" collapsed="false">
      <c r="A70" s="1" t="s">
        <v>48</v>
      </c>
      <c r="B70" s="1" t="s">
        <v>26</v>
      </c>
      <c r="C70" s="1" t="s">
        <v>27</v>
      </c>
      <c r="D70" s="1" t="s">
        <v>28</v>
      </c>
      <c r="E70" s="1" t="s">
        <v>66</v>
      </c>
      <c r="F70" s="1" t="s">
        <v>66</v>
      </c>
      <c r="G70" s="1" t="s">
        <v>93</v>
      </c>
      <c r="H70" s="1" t="s">
        <v>94</v>
      </c>
      <c r="I70" s="1" t="s">
        <v>152</v>
      </c>
      <c r="J70" s="1" t="s">
        <v>153</v>
      </c>
      <c r="K70" s="20" t="s">
        <v>33</v>
      </c>
      <c r="L70" s="2" t="s">
        <v>96</v>
      </c>
      <c r="M70" s="21"/>
      <c r="N70" s="3" t="n">
        <v>5000</v>
      </c>
      <c r="O70" s="4" t="n">
        <v>9.2</v>
      </c>
      <c r="P70" s="5" t="n">
        <f aca="false">N70*O70</f>
        <v>46000</v>
      </c>
      <c r="Q70" s="0" t="s">
        <v>52</v>
      </c>
      <c r="R70" s="1" t="n">
        <v>732</v>
      </c>
      <c r="S70" s="1" t="s">
        <v>53</v>
      </c>
      <c r="T70" s="21"/>
      <c r="U70" s="3" t="n">
        <v>5000</v>
      </c>
      <c r="V70" s="4" t="n">
        <v>9.2</v>
      </c>
      <c r="W70" s="5" t="n">
        <f aca="false">U70*V70</f>
        <v>46000</v>
      </c>
      <c r="X70" s="24"/>
      <c r="Y70" s="3" t="n">
        <f aca="false">N70-U70</f>
        <v>0</v>
      </c>
      <c r="Z70" s="6" t="n">
        <f aca="false">O70-V70</f>
        <v>0</v>
      </c>
      <c r="AA70" s="5" t="n">
        <f aca="false">P70-W70</f>
        <v>0</v>
      </c>
      <c r="AB70" s="24"/>
    </row>
    <row r="71" customFormat="false" ht="12.75" hidden="false" customHeight="false" outlineLevel="2" collapsed="false">
      <c r="A71" s="1" t="s">
        <v>48</v>
      </c>
      <c r="B71" s="1" t="s">
        <v>26</v>
      </c>
      <c r="C71" s="1" t="s">
        <v>27</v>
      </c>
      <c r="D71" s="1" t="s">
        <v>28</v>
      </c>
      <c r="E71" s="1" t="s">
        <v>71</v>
      </c>
      <c r="F71" s="1" t="s">
        <v>71</v>
      </c>
      <c r="G71" s="1" t="s">
        <v>93</v>
      </c>
      <c r="H71" s="1" t="s">
        <v>94</v>
      </c>
      <c r="I71" s="1" t="s">
        <v>154</v>
      </c>
      <c r="J71" s="1" t="s">
        <v>155</v>
      </c>
      <c r="K71" s="20" t="s">
        <v>33</v>
      </c>
      <c r="L71" s="2" t="s">
        <v>96</v>
      </c>
      <c r="M71" s="21"/>
      <c r="N71" s="3" t="n">
        <v>5000</v>
      </c>
      <c r="O71" s="4" t="n">
        <v>9.2</v>
      </c>
      <c r="P71" s="5" t="n">
        <f aca="false">N71*O71</f>
        <v>46000</v>
      </c>
      <c r="Q71" s="0" t="s">
        <v>52</v>
      </c>
      <c r="R71" s="1" t="n">
        <v>762</v>
      </c>
      <c r="S71" s="1" t="s">
        <v>53</v>
      </c>
      <c r="T71" s="21"/>
      <c r="U71" s="3" t="n">
        <v>5000</v>
      </c>
      <c r="V71" s="4" t="n">
        <v>9.2</v>
      </c>
      <c r="W71" s="5" t="n">
        <f aca="false">U71*V71</f>
        <v>46000</v>
      </c>
      <c r="X71" s="24"/>
      <c r="Y71" s="3" t="n">
        <f aca="false">N71-U71</f>
        <v>0</v>
      </c>
      <c r="Z71" s="6" t="n">
        <f aca="false">O71-V71</f>
        <v>0</v>
      </c>
      <c r="AA71" s="5" t="n">
        <f aca="false">P71-W71</f>
        <v>0</v>
      </c>
      <c r="AB71" s="24"/>
    </row>
    <row r="72" customFormat="false" ht="12.75" hidden="false" customHeight="false" outlineLevel="2" collapsed="false">
      <c r="A72" s="1" t="s">
        <v>48</v>
      </c>
      <c r="B72" s="1" t="s">
        <v>26</v>
      </c>
      <c r="C72" s="1" t="s">
        <v>27</v>
      </c>
      <c r="D72" s="1" t="s">
        <v>28</v>
      </c>
      <c r="E72" s="1" t="s">
        <v>71</v>
      </c>
      <c r="F72" s="1" t="s">
        <v>71</v>
      </c>
      <c r="G72" s="1" t="s">
        <v>93</v>
      </c>
      <c r="H72" s="1" t="s">
        <v>94</v>
      </c>
      <c r="I72" s="1" t="s">
        <v>156</v>
      </c>
      <c r="J72" s="1" t="s">
        <v>157</v>
      </c>
      <c r="K72" s="20" t="s">
        <v>33</v>
      </c>
      <c r="L72" s="2" t="s">
        <v>96</v>
      </c>
      <c r="M72" s="21"/>
      <c r="N72" s="3" t="n">
        <v>483</v>
      </c>
      <c r="O72" s="4" t="n">
        <v>9.2</v>
      </c>
      <c r="P72" s="5" t="n">
        <f aca="false">N72*O72</f>
        <v>4443.6</v>
      </c>
      <c r="Q72" s="0" t="s">
        <v>52</v>
      </c>
      <c r="R72" s="1" t="n">
        <v>765</v>
      </c>
      <c r="S72" s="1" t="s">
        <v>53</v>
      </c>
      <c r="T72" s="21"/>
      <c r="U72" s="3" t="n">
        <v>483</v>
      </c>
      <c r="V72" s="4" t="n">
        <v>9.2</v>
      </c>
      <c r="W72" s="5" t="n">
        <f aca="false">U72*V72</f>
        <v>4443.6</v>
      </c>
      <c r="X72" s="24"/>
      <c r="Y72" s="3" t="n">
        <f aca="false">N72-U72</f>
        <v>0</v>
      </c>
      <c r="Z72" s="6" t="n">
        <f aca="false">O72-V72</f>
        <v>0</v>
      </c>
      <c r="AA72" s="5" t="n">
        <f aca="false">P72-W72</f>
        <v>0</v>
      </c>
      <c r="AB72" s="24"/>
    </row>
    <row r="73" customFormat="false" ht="12.75" hidden="false" customHeight="false" outlineLevel="2" collapsed="false">
      <c r="A73" s="1" t="s">
        <v>48</v>
      </c>
      <c r="B73" s="1" t="s">
        <v>26</v>
      </c>
      <c r="C73" s="1" t="s">
        <v>27</v>
      </c>
      <c r="D73" s="1" t="s">
        <v>28</v>
      </c>
      <c r="E73" s="1" t="s">
        <v>66</v>
      </c>
      <c r="F73" s="1" t="s">
        <v>66</v>
      </c>
      <c r="G73" s="1" t="s">
        <v>93</v>
      </c>
      <c r="H73" s="1" t="s">
        <v>94</v>
      </c>
      <c r="I73" s="1" t="s">
        <v>158</v>
      </c>
      <c r="J73" s="1" t="s">
        <v>159</v>
      </c>
      <c r="K73" s="20" t="s">
        <v>33</v>
      </c>
      <c r="L73" s="2" t="s">
        <v>96</v>
      </c>
      <c r="M73" s="21"/>
      <c r="N73" s="3" t="n">
        <v>483</v>
      </c>
      <c r="O73" s="4" t="n">
        <v>9.25</v>
      </c>
      <c r="P73" s="5" t="n">
        <f aca="false">N73*O73</f>
        <v>4467.75</v>
      </c>
      <c r="Q73" s="0" t="s">
        <v>52</v>
      </c>
      <c r="R73" s="1" t="n">
        <v>737</v>
      </c>
      <c r="S73" s="1" t="s">
        <v>53</v>
      </c>
      <c r="T73" s="21"/>
      <c r="U73" s="22" t="n">
        <v>483</v>
      </c>
      <c r="V73" s="23" t="n">
        <v>9.25</v>
      </c>
      <c r="W73" s="5" t="n">
        <f aca="false">U73*V73</f>
        <v>4467.75</v>
      </c>
      <c r="X73" s="24"/>
      <c r="Y73" s="3" t="n">
        <f aca="false">N73-U73</f>
        <v>0</v>
      </c>
      <c r="Z73" s="6" t="n">
        <f aca="false">O73-V73</f>
        <v>0</v>
      </c>
      <c r="AA73" s="5" t="n">
        <f aca="false">P73-W73</f>
        <v>0</v>
      </c>
      <c r="AB73" s="24"/>
    </row>
    <row r="74" customFormat="false" ht="12.75" hidden="false" customHeight="false" outlineLevel="2" collapsed="false">
      <c r="A74" s="1" t="s">
        <v>48</v>
      </c>
      <c r="B74" s="1" t="s">
        <v>26</v>
      </c>
      <c r="C74" s="1" t="s">
        <v>27</v>
      </c>
      <c r="D74" s="1" t="s">
        <v>28</v>
      </c>
      <c r="E74" s="1" t="s">
        <v>66</v>
      </c>
      <c r="F74" s="1" t="s">
        <v>66</v>
      </c>
      <c r="G74" s="1" t="s">
        <v>93</v>
      </c>
      <c r="H74" s="1" t="s">
        <v>94</v>
      </c>
      <c r="I74" s="1" t="s">
        <v>160</v>
      </c>
      <c r="J74" s="1" t="s">
        <v>161</v>
      </c>
      <c r="K74" s="20" t="s">
        <v>33</v>
      </c>
      <c r="L74" s="2" t="s">
        <v>96</v>
      </c>
      <c r="M74" s="21"/>
      <c r="N74" s="3" t="n">
        <v>5000</v>
      </c>
      <c r="O74" s="4" t="n">
        <v>9.35</v>
      </c>
      <c r="P74" s="5" t="n">
        <f aca="false">N74*O74</f>
        <v>46750</v>
      </c>
      <c r="Q74" s="0" t="s">
        <v>52</v>
      </c>
      <c r="R74" s="1" t="n">
        <v>740</v>
      </c>
      <c r="S74" s="1" t="s">
        <v>53</v>
      </c>
      <c r="T74" s="21"/>
      <c r="U74" s="22" t="n">
        <v>5000</v>
      </c>
      <c r="V74" s="23" t="n">
        <v>9.35</v>
      </c>
      <c r="W74" s="5" t="n">
        <f aca="false">U74*V74</f>
        <v>46750</v>
      </c>
      <c r="X74" s="24"/>
      <c r="Y74" s="3" t="n">
        <f aca="false">N74-U74</f>
        <v>0</v>
      </c>
      <c r="Z74" s="6" t="n">
        <f aca="false">O74-V74</f>
        <v>0</v>
      </c>
      <c r="AA74" s="5" t="n">
        <f aca="false">P74-W74</f>
        <v>0</v>
      </c>
      <c r="AB74" s="24"/>
    </row>
    <row r="75" customFormat="false" ht="12.75" hidden="false" customHeight="false" outlineLevel="2" collapsed="false">
      <c r="A75" s="1" t="s">
        <v>48</v>
      </c>
      <c r="B75" s="1" t="s">
        <v>26</v>
      </c>
      <c r="C75" s="1" t="s">
        <v>27</v>
      </c>
      <c r="D75" s="1" t="s">
        <v>28</v>
      </c>
      <c r="E75" s="1" t="s">
        <v>73</v>
      </c>
      <c r="F75" s="1" t="s">
        <v>77</v>
      </c>
      <c r="G75" s="1" t="s">
        <v>93</v>
      </c>
      <c r="H75" s="1" t="s">
        <v>94</v>
      </c>
      <c r="I75" s="1" t="s">
        <v>162</v>
      </c>
      <c r="J75" s="1" t="s">
        <v>163</v>
      </c>
      <c r="K75" s="20" t="s">
        <v>33</v>
      </c>
      <c r="L75" s="2" t="s">
        <v>96</v>
      </c>
      <c r="M75" s="21"/>
      <c r="N75" s="3" t="n">
        <v>12790</v>
      </c>
      <c r="O75" s="4" t="n">
        <v>10.7</v>
      </c>
      <c r="P75" s="5" t="n">
        <f aca="false">N75*O75</f>
        <v>136853</v>
      </c>
      <c r="Q75" s="0" t="s">
        <v>52</v>
      </c>
      <c r="R75" s="1" t="n">
        <v>704</v>
      </c>
      <c r="S75" s="1" t="s">
        <v>53</v>
      </c>
      <c r="T75" s="21"/>
      <c r="U75" s="22" t="n">
        <v>12790</v>
      </c>
      <c r="V75" s="23" t="n">
        <v>10.7</v>
      </c>
      <c r="W75" s="5" t="n">
        <f aca="false">U75*V75</f>
        <v>136853</v>
      </c>
      <c r="X75" s="24"/>
      <c r="Y75" s="3" t="n">
        <f aca="false">N75-U75</f>
        <v>0</v>
      </c>
      <c r="Z75" s="6" t="n">
        <f aca="false">O75-V75</f>
        <v>0</v>
      </c>
      <c r="AA75" s="5" t="n">
        <f aca="false">P75-W75</f>
        <v>0</v>
      </c>
      <c r="AB75" s="24"/>
    </row>
    <row r="76" customFormat="false" ht="12.75" hidden="false" customHeight="false" outlineLevel="2" collapsed="false">
      <c r="A76" s="1" t="s">
        <v>48</v>
      </c>
      <c r="B76" s="1" t="s">
        <v>26</v>
      </c>
      <c r="C76" s="1" t="s">
        <v>27</v>
      </c>
      <c r="D76" s="1" t="s">
        <v>28</v>
      </c>
      <c r="E76" s="1" t="s">
        <v>73</v>
      </c>
      <c r="F76" s="1" t="s">
        <v>77</v>
      </c>
      <c r="G76" s="1" t="s">
        <v>93</v>
      </c>
      <c r="H76" s="1" t="s">
        <v>94</v>
      </c>
      <c r="I76" s="1" t="s">
        <v>164</v>
      </c>
      <c r="J76" s="1" t="s">
        <v>165</v>
      </c>
      <c r="K76" s="20" t="s">
        <v>33</v>
      </c>
      <c r="L76" s="2" t="s">
        <v>96</v>
      </c>
      <c r="M76" s="21"/>
      <c r="N76" s="3" t="n">
        <v>10000</v>
      </c>
      <c r="O76" s="4" t="n">
        <v>10.7</v>
      </c>
      <c r="P76" s="5" t="n">
        <f aca="false">N76*O76</f>
        <v>107000</v>
      </c>
      <c r="Q76" s="0" t="s">
        <v>52</v>
      </c>
      <c r="R76" s="1" t="n">
        <v>706</v>
      </c>
      <c r="S76" s="1" t="s">
        <v>53</v>
      </c>
      <c r="T76" s="21"/>
      <c r="U76" s="22" t="n">
        <v>10000</v>
      </c>
      <c r="V76" s="23" t="n">
        <v>10.7</v>
      </c>
      <c r="W76" s="5" t="n">
        <f aca="false">U76*V76</f>
        <v>107000</v>
      </c>
      <c r="X76" s="24"/>
      <c r="Y76" s="3" t="n">
        <f aca="false">N76-U76</f>
        <v>0</v>
      </c>
      <c r="Z76" s="6" t="n">
        <f aca="false">O76-V76</f>
        <v>0</v>
      </c>
      <c r="AA76" s="5" t="n">
        <f aca="false">P76-W76</f>
        <v>0</v>
      </c>
      <c r="AB76" s="24"/>
    </row>
    <row r="77" customFormat="false" ht="12.75" hidden="false" customHeight="false" outlineLevel="2" collapsed="false">
      <c r="A77" s="1" t="s">
        <v>48</v>
      </c>
      <c r="B77" s="1" t="s">
        <v>26</v>
      </c>
      <c r="C77" s="1" t="s">
        <v>27</v>
      </c>
      <c r="D77" s="1" t="s">
        <v>28</v>
      </c>
      <c r="E77" s="1" t="s">
        <v>73</v>
      </c>
      <c r="F77" s="1" t="s">
        <v>77</v>
      </c>
      <c r="G77" s="1" t="s">
        <v>93</v>
      </c>
      <c r="H77" s="1" t="s">
        <v>94</v>
      </c>
      <c r="I77" s="1" t="s">
        <v>166</v>
      </c>
      <c r="J77" s="1" t="s">
        <v>167</v>
      </c>
      <c r="K77" s="20" t="s">
        <v>33</v>
      </c>
      <c r="L77" s="2" t="s">
        <v>96</v>
      </c>
      <c r="M77" s="21"/>
      <c r="N77" s="3" t="n">
        <v>10000</v>
      </c>
      <c r="O77" s="4" t="n">
        <v>10.75</v>
      </c>
      <c r="P77" s="5" t="n">
        <f aca="false">N77*O77</f>
        <v>107500</v>
      </c>
      <c r="Q77" s="0" t="s">
        <v>52</v>
      </c>
      <c r="R77" s="1" t="n">
        <v>699</v>
      </c>
      <c r="S77" s="1" t="s">
        <v>53</v>
      </c>
      <c r="T77" s="21"/>
      <c r="U77" s="22" t="n">
        <v>10000</v>
      </c>
      <c r="V77" s="23" t="n">
        <v>10.75</v>
      </c>
      <c r="W77" s="5" t="n">
        <f aca="false">U77*V77</f>
        <v>107500</v>
      </c>
      <c r="X77" s="24"/>
      <c r="Y77" s="3" t="n">
        <f aca="false">N77-U77</f>
        <v>0</v>
      </c>
      <c r="Z77" s="6" t="n">
        <f aca="false">O77-V77</f>
        <v>0</v>
      </c>
      <c r="AA77" s="5" t="n">
        <f aca="false">P77-W77</f>
        <v>0</v>
      </c>
      <c r="AB77" s="24"/>
    </row>
    <row r="78" customFormat="false" ht="12.75" hidden="false" customHeight="false" outlineLevel="1" collapsed="false">
      <c r="C78" s="1"/>
      <c r="D78" s="1"/>
      <c r="L78" s="2" t="s">
        <v>168</v>
      </c>
      <c r="M78" s="21"/>
      <c r="N78" s="3" t="n">
        <f aca="false">SUBTOTAL(9,N30:N77)</f>
        <v>627537</v>
      </c>
      <c r="P78" s="5" t="n">
        <f aca="false">SUBTOTAL(9,P30:P77)</f>
        <v>5145431.91</v>
      </c>
      <c r="T78" s="21"/>
      <c r="U78" s="3" t="n">
        <f aca="false">SUBTOTAL(9,U30:U77)</f>
        <v>627537</v>
      </c>
      <c r="W78" s="5" t="n">
        <f aca="false">SUBTOTAL(9,W30:W77)</f>
        <v>5145431.91</v>
      </c>
      <c r="X78" s="24"/>
      <c r="Y78" s="3" t="n">
        <f aca="false">SUBTOTAL(9,Y30:Y77)</f>
        <v>0</v>
      </c>
      <c r="AA78" s="5" t="n">
        <f aca="false">SUBTOTAL(9,AA30:AA77)</f>
        <v>0</v>
      </c>
      <c r="AB78" s="24"/>
    </row>
    <row r="79" customFormat="false" ht="12.75" hidden="false" customHeight="false" outlineLevel="2" collapsed="false">
      <c r="A79" s="1" t="s">
        <v>25</v>
      </c>
      <c r="B79" s="1" t="s">
        <v>26</v>
      </c>
      <c r="C79" s="1" t="s">
        <v>27</v>
      </c>
      <c r="D79" s="1" t="s">
        <v>28</v>
      </c>
      <c r="E79" s="1" t="s">
        <v>37</v>
      </c>
      <c r="F79" s="1" t="s">
        <v>38</v>
      </c>
      <c r="G79" s="1" t="s">
        <v>169</v>
      </c>
      <c r="H79" s="1" t="s">
        <v>170</v>
      </c>
      <c r="J79" s="1" t="s">
        <v>171</v>
      </c>
      <c r="K79" s="20" t="s">
        <v>172</v>
      </c>
      <c r="L79" s="2" t="s">
        <v>173</v>
      </c>
      <c r="M79" s="21"/>
      <c r="N79" s="3" t="n">
        <v>21000</v>
      </c>
      <c r="O79" s="4" t="n">
        <v>7.29</v>
      </c>
      <c r="P79" s="5" t="n">
        <f aca="false">N79*O79</f>
        <v>153090</v>
      </c>
      <c r="Q79" s="0" t="s">
        <v>35</v>
      </c>
      <c r="R79" s="1" t="n">
        <v>914</v>
      </c>
      <c r="S79" s="1" t="s">
        <v>36</v>
      </c>
      <c r="T79" s="21"/>
      <c r="U79" s="3" t="n">
        <v>21000</v>
      </c>
      <c r="V79" s="4" t="n">
        <v>7.29</v>
      </c>
      <c r="W79" s="5" t="n">
        <f aca="false">U79*V79</f>
        <v>153090</v>
      </c>
      <c r="X79" s="24"/>
      <c r="Y79" s="3" t="n">
        <f aca="false">N79-U79</f>
        <v>0</v>
      </c>
      <c r="Z79" s="6" t="n">
        <f aca="false">O79-V79</f>
        <v>0</v>
      </c>
      <c r="AA79" s="5" t="n">
        <f aca="false">P79-W79</f>
        <v>0</v>
      </c>
      <c r="AB79" s="24"/>
    </row>
    <row r="80" customFormat="false" ht="12.75" hidden="false" customHeight="false" outlineLevel="2" collapsed="false">
      <c r="A80" s="1" t="s">
        <v>25</v>
      </c>
      <c r="B80" s="1" t="s">
        <v>26</v>
      </c>
      <c r="C80" s="1" t="s">
        <v>27</v>
      </c>
      <c r="D80" s="1" t="s">
        <v>28</v>
      </c>
      <c r="E80" s="1" t="s">
        <v>41</v>
      </c>
      <c r="F80" s="1" t="s">
        <v>41</v>
      </c>
      <c r="G80" s="1" t="s">
        <v>169</v>
      </c>
      <c r="H80" s="1" t="s">
        <v>170</v>
      </c>
      <c r="J80" s="1" t="s">
        <v>171</v>
      </c>
      <c r="K80" s="20" t="s">
        <v>172</v>
      </c>
      <c r="L80" s="2" t="s">
        <v>173</v>
      </c>
      <c r="M80" s="21"/>
      <c r="N80" s="3" t="n">
        <v>7000</v>
      </c>
      <c r="O80" s="4" t="n">
        <v>7.59</v>
      </c>
      <c r="P80" s="5" t="n">
        <f aca="false">N80*O80</f>
        <v>53130</v>
      </c>
      <c r="Q80" s="0" t="s">
        <v>35</v>
      </c>
      <c r="R80" s="1" t="n">
        <v>913</v>
      </c>
      <c r="S80" s="1" t="s">
        <v>36</v>
      </c>
      <c r="T80" s="21"/>
      <c r="U80" s="22" t="n">
        <v>7000</v>
      </c>
      <c r="V80" s="23" t="n">
        <v>7.59</v>
      </c>
      <c r="W80" s="5" t="n">
        <f aca="false">U80*V80</f>
        <v>53130</v>
      </c>
      <c r="X80" s="24"/>
      <c r="Y80" s="3" t="n">
        <f aca="false">N80-U80</f>
        <v>0</v>
      </c>
      <c r="Z80" s="6" t="n">
        <f aca="false">O80-V80</f>
        <v>0</v>
      </c>
      <c r="AA80" s="5" t="n">
        <f aca="false">P80-W80</f>
        <v>0</v>
      </c>
      <c r="AB80" s="24"/>
    </row>
    <row r="81" customFormat="false" ht="12.75" hidden="false" customHeight="false" outlineLevel="2" collapsed="false">
      <c r="A81" s="1" t="s">
        <v>48</v>
      </c>
      <c r="B81" s="1" t="s">
        <v>26</v>
      </c>
      <c r="C81" s="1" t="s">
        <v>27</v>
      </c>
      <c r="D81" s="1" t="s">
        <v>28</v>
      </c>
      <c r="E81" s="1" t="s">
        <v>71</v>
      </c>
      <c r="F81" s="1" t="s">
        <v>71</v>
      </c>
      <c r="G81" s="1" t="s">
        <v>169</v>
      </c>
      <c r="H81" s="1" t="s">
        <v>170</v>
      </c>
      <c r="I81" s="1" t="s">
        <v>174</v>
      </c>
      <c r="J81" s="1" t="s">
        <v>175</v>
      </c>
      <c r="K81" s="20" t="s">
        <v>172</v>
      </c>
      <c r="L81" s="2" t="s">
        <v>173</v>
      </c>
      <c r="M81" s="21"/>
      <c r="N81" s="3" t="n">
        <v>5000</v>
      </c>
      <c r="O81" s="4" t="n">
        <v>9.91</v>
      </c>
      <c r="P81" s="5" t="n">
        <f aca="false">N81*O81</f>
        <v>49550</v>
      </c>
      <c r="Q81" s="0" t="s">
        <v>52</v>
      </c>
      <c r="R81" s="1" t="n">
        <v>771</v>
      </c>
      <c r="S81" s="1" t="s">
        <v>53</v>
      </c>
      <c r="T81" s="21"/>
      <c r="U81" s="22" t="n">
        <v>5000</v>
      </c>
      <c r="V81" s="23" t="n">
        <v>9.91</v>
      </c>
      <c r="W81" s="5" t="n">
        <f aca="false">U81*V81</f>
        <v>49550</v>
      </c>
      <c r="X81" s="24"/>
      <c r="Y81" s="3" t="n">
        <f aca="false">N81-U81</f>
        <v>0</v>
      </c>
      <c r="Z81" s="6" t="n">
        <f aca="false">O81-V81</f>
        <v>0</v>
      </c>
      <c r="AA81" s="5" t="n">
        <f aca="false">P81-W81</f>
        <v>0</v>
      </c>
      <c r="AB81" s="24"/>
    </row>
    <row r="82" customFormat="false" ht="12.75" hidden="false" customHeight="false" outlineLevel="2" collapsed="false">
      <c r="A82" s="1" t="s">
        <v>48</v>
      </c>
      <c r="B82" s="1" t="s">
        <v>26</v>
      </c>
      <c r="C82" s="1" t="s">
        <v>27</v>
      </c>
      <c r="D82" s="1" t="s">
        <v>28</v>
      </c>
      <c r="E82" s="1" t="s">
        <v>66</v>
      </c>
      <c r="F82" s="1" t="s">
        <v>66</v>
      </c>
      <c r="G82" s="1" t="s">
        <v>169</v>
      </c>
      <c r="H82" s="1" t="s">
        <v>170</v>
      </c>
      <c r="I82" s="1" t="s">
        <v>176</v>
      </c>
      <c r="J82" s="1" t="s">
        <v>177</v>
      </c>
      <c r="K82" s="20" t="s">
        <v>33</v>
      </c>
      <c r="L82" s="2" t="s">
        <v>173</v>
      </c>
      <c r="M82" s="21"/>
      <c r="N82" s="3" t="n">
        <v>10000</v>
      </c>
      <c r="O82" s="4" t="n">
        <v>9.95</v>
      </c>
      <c r="P82" s="5" t="n">
        <f aca="false">N82*O82</f>
        <v>99500</v>
      </c>
      <c r="Q82" s="0" t="s">
        <v>52</v>
      </c>
      <c r="R82" s="1" t="n">
        <v>749</v>
      </c>
      <c r="S82" s="1" t="s">
        <v>53</v>
      </c>
      <c r="T82" s="21"/>
      <c r="U82" s="22" t="n">
        <v>10000</v>
      </c>
      <c r="V82" s="23" t="n">
        <v>9.95</v>
      </c>
      <c r="W82" s="5" t="n">
        <f aca="false">U82*V82</f>
        <v>99500</v>
      </c>
      <c r="X82" s="24"/>
      <c r="Y82" s="3" t="n">
        <f aca="false">N82-U82</f>
        <v>0</v>
      </c>
      <c r="Z82" s="6" t="n">
        <f aca="false">O82-V82</f>
        <v>0</v>
      </c>
      <c r="AA82" s="5" t="n">
        <f aca="false">P82-W82</f>
        <v>0</v>
      </c>
      <c r="AB82" s="24"/>
    </row>
    <row r="83" customFormat="false" ht="12.75" hidden="false" customHeight="false" outlineLevel="2" collapsed="false">
      <c r="A83" s="1" t="s">
        <v>48</v>
      </c>
      <c r="B83" s="1" t="s">
        <v>26</v>
      </c>
      <c r="C83" s="1" t="s">
        <v>27</v>
      </c>
      <c r="D83" s="1" t="s">
        <v>28</v>
      </c>
      <c r="E83" s="1" t="s">
        <v>71</v>
      </c>
      <c r="F83" s="1" t="s">
        <v>71</v>
      </c>
      <c r="G83" s="1" t="s">
        <v>169</v>
      </c>
      <c r="H83" s="1" t="s">
        <v>170</v>
      </c>
      <c r="I83" s="1" t="s">
        <v>178</v>
      </c>
      <c r="J83" s="1" t="s">
        <v>179</v>
      </c>
      <c r="K83" s="20" t="s">
        <v>172</v>
      </c>
      <c r="L83" s="2" t="s">
        <v>173</v>
      </c>
      <c r="M83" s="21"/>
      <c r="N83" s="3" t="n">
        <v>3300</v>
      </c>
      <c r="O83" s="4" t="n">
        <v>9.97</v>
      </c>
      <c r="P83" s="5" t="n">
        <f aca="false">N83*O83</f>
        <v>32901</v>
      </c>
      <c r="Q83" s="0" t="s">
        <v>52</v>
      </c>
      <c r="R83" s="1" t="n">
        <v>769</v>
      </c>
      <c r="S83" s="1" t="s">
        <v>53</v>
      </c>
      <c r="T83" s="21"/>
      <c r="U83" s="22" t="n">
        <v>3300</v>
      </c>
      <c r="V83" s="23" t="n">
        <v>9.97</v>
      </c>
      <c r="W83" s="5" t="n">
        <f aca="false">U83*V83</f>
        <v>32901</v>
      </c>
      <c r="X83" s="24"/>
      <c r="Y83" s="3" t="n">
        <f aca="false">N83-U83</f>
        <v>0</v>
      </c>
      <c r="Z83" s="6" t="n">
        <f aca="false">O83-V83</f>
        <v>0</v>
      </c>
      <c r="AA83" s="5" t="n">
        <f aca="false">P83-W83</f>
        <v>0</v>
      </c>
      <c r="AB83" s="24"/>
    </row>
    <row r="84" customFormat="false" ht="12.75" hidden="false" customHeight="false" outlineLevel="2" collapsed="false">
      <c r="A84" s="1" t="s">
        <v>48</v>
      </c>
      <c r="B84" s="1" t="s">
        <v>26</v>
      </c>
      <c r="C84" s="1" t="s">
        <v>27</v>
      </c>
      <c r="D84" s="1" t="s">
        <v>28</v>
      </c>
      <c r="E84" s="1" t="s">
        <v>73</v>
      </c>
      <c r="F84" s="1" t="s">
        <v>74</v>
      </c>
      <c r="G84" s="1" t="s">
        <v>169</v>
      </c>
      <c r="H84" s="1" t="s">
        <v>170</v>
      </c>
      <c r="I84" s="1" t="s">
        <v>180</v>
      </c>
      <c r="J84" s="1" t="s">
        <v>181</v>
      </c>
      <c r="K84" s="20" t="s">
        <v>172</v>
      </c>
      <c r="L84" s="2" t="s">
        <v>173</v>
      </c>
      <c r="M84" s="21"/>
      <c r="N84" s="3" t="n">
        <v>79763</v>
      </c>
      <c r="O84" s="4" t="n">
        <v>10.57</v>
      </c>
      <c r="P84" s="5" t="n">
        <f aca="false">N84*O84</f>
        <v>843094.91</v>
      </c>
      <c r="Q84" s="0" t="s">
        <v>52</v>
      </c>
      <c r="R84" s="1" t="n">
        <v>676</v>
      </c>
      <c r="S84" s="1" t="s">
        <v>53</v>
      </c>
      <c r="T84" s="21"/>
      <c r="U84" s="22" t="n">
        <v>79763</v>
      </c>
      <c r="V84" s="23" t="n">
        <v>10.57</v>
      </c>
      <c r="W84" s="5" t="n">
        <f aca="false">U84*V84</f>
        <v>843094.91</v>
      </c>
      <c r="X84" s="24"/>
      <c r="Y84" s="3" t="n">
        <f aca="false">N84-U84</f>
        <v>0</v>
      </c>
      <c r="Z84" s="6" t="n">
        <f aca="false">O84-V84</f>
        <v>0</v>
      </c>
      <c r="AA84" s="5" t="n">
        <f aca="false">P84-W84</f>
        <v>0</v>
      </c>
      <c r="AB84" s="24"/>
    </row>
    <row r="85" customFormat="false" ht="12.75" hidden="false" customHeight="false" outlineLevel="1" collapsed="false">
      <c r="C85" s="1"/>
      <c r="D85" s="1"/>
      <c r="L85" s="2" t="s">
        <v>182</v>
      </c>
      <c r="M85" s="21"/>
      <c r="N85" s="3" t="n">
        <f aca="false">SUBTOTAL(9,N79:N84)</f>
        <v>126063</v>
      </c>
      <c r="P85" s="5" t="n">
        <f aca="false">SUBTOTAL(9,P79:P84)</f>
        <v>1231265.91</v>
      </c>
      <c r="T85" s="21"/>
      <c r="U85" s="3" t="n">
        <f aca="false">SUBTOTAL(9,U79:U84)</f>
        <v>126063</v>
      </c>
      <c r="W85" s="5" t="n">
        <f aca="false">SUBTOTAL(9,W79:W84)</f>
        <v>1231265.91</v>
      </c>
      <c r="X85" s="24"/>
      <c r="Y85" s="3" t="n">
        <f aca="false">SUBTOTAL(9,Y79:Y84)</f>
        <v>0</v>
      </c>
      <c r="AA85" s="5" t="n">
        <f aca="false">SUBTOTAL(9,AA79:AA84)</f>
        <v>0</v>
      </c>
      <c r="AB85" s="24"/>
    </row>
    <row r="86" customFormat="false" ht="12.75" hidden="false" customHeight="false" outlineLevel="2" collapsed="false">
      <c r="A86" s="1" t="s">
        <v>48</v>
      </c>
      <c r="B86" s="1" t="s">
        <v>26</v>
      </c>
      <c r="C86" s="1" t="s">
        <v>27</v>
      </c>
      <c r="D86" s="1" t="s">
        <v>28</v>
      </c>
      <c r="E86" s="1" t="s">
        <v>73</v>
      </c>
      <c r="F86" s="1" t="s">
        <v>77</v>
      </c>
      <c r="G86" s="1" t="s">
        <v>183</v>
      </c>
      <c r="H86" s="1" t="s">
        <v>184</v>
      </c>
      <c r="I86" s="1" t="s">
        <v>185</v>
      </c>
      <c r="J86" s="1" t="s">
        <v>186</v>
      </c>
      <c r="K86" s="20" t="s">
        <v>172</v>
      </c>
      <c r="L86" s="2" t="s">
        <v>187</v>
      </c>
      <c r="M86" s="21"/>
      <c r="N86" s="3" t="n">
        <v>20000</v>
      </c>
      <c r="O86" s="4" t="n">
        <v>9.75</v>
      </c>
      <c r="P86" s="5" t="n">
        <f aca="false">N86*O86</f>
        <v>195000</v>
      </c>
      <c r="Q86" s="0" t="s">
        <v>52</v>
      </c>
      <c r="R86" s="1" t="n">
        <v>692</v>
      </c>
      <c r="S86" s="1" t="s">
        <v>53</v>
      </c>
      <c r="T86" s="21"/>
      <c r="U86" s="22" t="n">
        <v>20000</v>
      </c>
      <c r="V86" s="23" t="n">
        <v>9.75</v>
      </c>
      <c r="W86" s="5" t="n">
        <f aca="false">U86*V86</f>
        <v>195000</v>
      </c>
      <c r="X86" s="24"/>
      <c r="Y86" s="3" t="n">
        <f aca="false">N86-U86</f>
        <v>0</v>
      </c>
      <c r="Z86" s="6" t="n">
        <f aca="false">O86-V86</f>
        <v>0</v>
      </c>
      <c r="AA86" s="5" t="n">
        <f aca="false">P86-W86</f>
        <v>0</v>
      </c>
      <c r="AB86" s="24"/>
    </row>
    <row r="87" customFormat="false" ht="12.75" hidden="false" customHeight="false" outlineLevel="2" collapsed="false">
      <c r="A87" s="1" t="s">
        <v>48</v>
      </c>
      <c r="B87" s="1" t="s">
        <v>26</v>
      </c>
      <c r="C87" s="1" t="s">
        <v>27</v>
      </c>
      <c r="D87" s="1" t="s">
        <v>28</v>
      </c>
      <c r="E87" s="1" t="s">
        <v>66</v>
      </c>
      <c r="F87" s="1" t="s">
        <v>66</v>
      </c>
      <c r="G87" s="1" t="s">
        <v>183</v>
      </c>
      <c r="H87" s="1" t="s">
        <v>184</v>
      </c>
      <c r="I87" s="1" t="s">
        <v>188</v>
      </c>
      <c r="J87" s="1" t="s">
        <v>189</v>
      </c>
      <c r="K87" s="20" t="s">
        <v>172</v>
      </c>
      <c r="L87" s="2" t="s">
        <v>187</v>
      </c>
      <c r="M87" s="21"/>
      <c r="N87" s="3" t="n">
        <v>5890</v>
      </c>
      <c r="O87" s="4" t="n">
        <v>9.79</v>
      </c>
      <c r="P87" s="5" t="n">
        <f aca="false">N87*O87</f>
        <v>57663.1</v>
      </c>
      <c r="Q87" s="0" t="s">
        <v>52</v>
      </c>
      <c r="R87" s="1" t="n">
        <v>742</v>
      </c>
      <c r="S87" s="1" t="s">
        <v>53</v>
      </c>
      <c r="T87" s="21"/>
      <c r="U87" s="22" t="n">
        <v>5890</v>
      </c>
      <c r="V87" s="23" t="n">
        <v>9.79</v>
      </c>
      <c r="W87" s="5" t="n">
        <f aca="false">U87*V87</f>
        <v>57663.1</v>
      </c>
      <c r="X87" s="24"/>
      <c r="Y87" s="3" t="n">
        <f aca="false">N87-U87</f>
        <v>0</v>
      </c>
      <c r="Z87" s="6" t="n">
        <f aca="false">O87-V87</f>
        <v>0</v>
      </c>
      <c r="AA87" s="5" t="n">
        <f aca="false">P87-W87</f>
        <v>0</v>
      </c>
      <c r="AB87" s="24"/>
    </row>
    <row r="88" customFormat="false" ht="12.75" hidden="false" customHeight="false" outlineLevel="2" collapsed="false">
      <c r="A88" s="1" t="s">
        <v>48</v>
      </c>
      <c r="B88" s="1" t="s">
        <v>26</v>
      </c>
      <c r="C88" s="1" t="s">
        <v>27</v>
      </c>
      <c r="D88" s="1" t="s">
        <v>28</v>
      </c>
      <c r="E88" s="1" t="s">
        <v>49</v>
      </c>
      <c r="F88" s="1" t="s">
        <v>49</v>
      </c>
      <c r="G88" s="1" t="s">
        <v>183</v>
      </c>
      <c r="H88" s="1" t="s">
        <v>184</v>
      </c>
      <c r="I88" s="1" t="s">
        <v>190</v>
      </c>
      <c r="J88" s="1" t="s">
        <v>191</v>
      </c>
      <c r="K88" s="20" t="s">
        <v>172</v>
      </c>
      <c r="L88" s="2" t="s">
        <v>187</v>
      </c>
      <c r="M88" s="21"/>
      <c r="N88" s="3" t="n">
        <v>10000</v>
      </c>
      <c r="O88" s="4" t="n">
        <v>10.03</v>
      </c>
      <c r="P88" s="5" t="n">
        <f aca="false">N88*O88</f>
        <v>100300</v>
      </c>
      <c r="Q88" s="0" t="s">
        <v>52</v>
      </c>
      <c r="R88" s="1" t="n">
        <v>721</v>
      </c>
      <c r="S88" s="1" t="s">
        <v>53</v>
      </c>
      <c r="T88" s="21"/>
      <c r="U88" s="22" t="n">
        <v>10000</v>
      </c>
      <c r="V88" s="23" t="n">
        <v>10.03</v>
      </c>
      <c r="W88" s="5" t="n">
        <f aca="false">U88*V88</f>
        <v>100300</v>
      </c>
      <c r="X88" s="24"/>
      <c r="Y88" s="3" t="n">
        <f aca="false">N88-U88</f>
        <v>0</v>
      </c>
      <c r="Z88" s="6" t="n">
        <f aca="false">O88-V88</f>
        <v>0</v>
      </c>
      <c r="AA88" s="5" t="n">
        <f aca="false">P88-W88</f>
        <v>0</v>
      </c>
      <c r="AB88" s="24"/>
    </row>
    <row r="89" customFormat="false" ht="12.75" hidden="false" customHeight="false" outlineLevel="1" collapsed="false">
      <c r="C89" s="1"/>
      <c r="D89" s="1"/>
      <c r="L89" s="2" t="s">
        <v>192</v>
      </c>
      <c r="M89" s="21"/>
      <c r="N89" s="3" t="n">
        <f aca="false">SUBTOTAL(9,N86:N88)</f>
        <v>35890</v>
      </c>
      <c r="P89" s="5" t="n">
        <f aca="false">SUBTOTAL(9,P86:P88)</f>
        <v>352963.1</v>
      </c>
      <c r="T89" s="21"/>
      <c r="U89" s="3" t="n">
        <f aca="false">SUBTOTAL(9,U86:U88)</f>
        <v>35890</v>
      </c>
      <c r="W89" s="5" t="n">
        <f aca="false">SUBTOTAL(9,W86:W88)</f>
        <v>352963.1</v>
      </c>
      <c r="X89" s="24"/>
      <c r="Y89" s="3" t="n">
        <f aca="false">SUBTOTAL(9,Y86:Y88)</f>
        <v>0</v>
      </c>
      <c r="AA89" s="5" t="n">
        <f aca="false">SUBTOTAL(9,AA86:AA88)</f>
        <v>0</v>
      </c>
      <c r="AB89" s="24"/>
    </row>
    <row r="90" customFormat="false" ht="12.75" hidden="false" customHeight="false" outlineLevel="2" collapsed="false">
      <c r="A90" s="1" t="s">
        <v>48</v>
      </c>
      <c r="B90" s="1" t="s">
        <v>26</v>
      </c>
      <c r="C90" s="1" t="s">
        <v>27</v>
      </c>
      <c r="D90" s="1" t="s">
        <v>28</v>
      </c>
      <c r="E90" s="1" t="s">
        <v>73</v>
      </c>
      <c r="F90" s="1" t="s">
        <v>74</v>
      </c>
      <c r="G90" s="1" t="s">
        <v>193</v>
      </c>
      <c r="H90" s="1" t="s">
        <v>194</v>
      </c>
      <c r="J90" s="1" t="s">
        <v>195</v>
      </c>
      <c r="K90" s="20" t="s">
        <v>172</v>
      </c>
      <c r="L90" s="2" t="s">
        <v>196</v>
      </c>
      <c r="M90" s="21"/>
      <c r="N90" s="3" t="n">
        <v>24219</v>
      </c>
      <c r="O90" s="4" t="n">
        <v>12.48</v>
      </c>
      <c r="P90" s="5" t="n">
        <f aca="false">N90*O90</f>
        <v>302253.12</v>
      </c>
      <c r="Q90" s="0" t="s">
        <v>52</v>
      </c>
      <c r="R90" s="1" t="n">
        <v>685</v>
      </c>
      <c r="S90" s="1" t="s">
        <v>53</v>
      </c>
      <c r="T90" s="21"/>
      <c r="U90" s="3" t="n">
        <v>24219</v>
      </c>
      <c r="V90" s="4" t="n">
        <v>12.48</v>
      </c>
      <c r="W90" s="5" t="n">
        <f aca="false">U90*V90</f>
        <v>302253.12</v>
      </c>
      <c r="X90" s="24"/>
      <c r="Y90" s="3" t="n">
        <f aca="false">N90-U90</f>
        <v>0</v>
      </c>
      <c r="Z90" s="6" t="n">
        <f aca="false">O90-V90</f>
        <v>0</v>
      </c>
      <c r="AA90" s="5" t="n">
        <f aca="false">P90-W90</f>
        <v>0</v>
      </c>
      <c r="AB90" s="24"/>
    </row>
    <row r="91" customFormat="false" ht="12.75" hidden="false" customHeight="false" outlineLevel="2" collapsed="false">
      <c r="A91" s="1" t="s">
        <v>48</v>
      </c>
      <c r="B91" s="1" t="s">
        <v>26</v>
      </c>
      <c r="C91" s="1" t="s">
        <v>27</v>
      </c>
      <c r="D91" s="1" t="s">
        <v>28</v>
      </c>
      <c r="E91" s="1" t="s">
        <v>73</v>
      </c>
      <c r="F91" s="1" t="s">
        <v>74</v>
      </c>
      <c r="G91" s="1" t="s">
        <v>197</v>
      </c>
      <c r="H91" s="1" t="s">
        <v>198</v>
      </c>
      <c r="J91" s="1" t="s">
        <v>195</v>
      </c>
      <c r="K91" s="20" t="s">
        <v>172</v>
      </c>
      <c r="L91" s="2" t="s">
        <v>196</v>
      </c>
      <c r="M91" s="21"/>
      <c r="N91" s="3" t="n">
        <v>24986</v>
      </c>
      <c r="O91" s="4" t="n">
        <v>12.48</v>
      </c>
      <c r="P91" s="5" t="n">
        <f aca="false">N91*O91</f>
        <v>311825.28</v>
      </c>
      <c r="Q91" s="0" t="s">
        <v>52</v>
      </c>
      <c r="R91" s="1" t="n">
        <v>684</v>
      </c>
      <c r="S91" s="1" t="s">
        <v>53</v>
      </c>
      <c r="T91" s="21"/>
      <c r="U91" s="3" t="n">
        <v>24986</v>
      </c>
      <c r="V91" s="4" t="n">
        <v>12.48</v>
      </c>
      <c r="W91" s="5" t="n">
        <f aca="false">U91*V91</f>
        <v>311825.28</v>
      </c>
      <c r="X91" s="24"/>
      <c r="Y91" s="3" t="n">
        <f aca="false">N91-U91</f>
        <v>0</v>
      </c>
      <c r="Z91" s="6" t="n">
        <f aca="false">O91-V91</f>
        <v>0</v>
      </c>
      <c r="AA91" s="5" t="n">
        <f aca="false">P91-W91</f>
        <v>0</v>
      </c>
      <c r="AB91" s="24"/>
    </row>
    <row r="92" customFormat="false" ht="12.75" hidden="false" customHeight="false" outlineLevel="2" collapsed="false">
      <c r="A92" s="1" t="s">
        <v>48</v>
      </c>
      <c r="B92" s="1" t="s">
        <v>26</v>
      </c>
      <c r="C92" s="1" t="s">
        <v>27</v>
      </c>
      <c r="D92" s="1" t="s">
        <v>28</v>
      </c>
      <c r="E92" s="1" t="s">
        <v>73</v>
      </c>
      <c r="F92" s="1" t="s">
        <v>74</v>
      </c>
      <c r="G92" s="1" t="s">
        <v>199</v>
      </c>
      <c r="H92" s="1" t="s">
        <v>200</v>
      </c>
      <c r="J92" s="1" t="s">
        <v>195</v>
      </c>
      <c r="K92" s="20" t="s">
        <v>172</v>
      </c>
      <c r="L92" s="2" t="s">
        <v>196</v>
      </c>
      <c r="M92" s="21"/>
      <c r="N92" s="3" t="n">
        <v>3588</v>
      </c>
      <c r="O92" s="4" t="n">
        <v>12.48</v>
      </c>
      <c r="P92" s="5" t="n">
        <f aca="false">N92*O92</f>
        <v>44778.24</v>
      </c>
      <c r="Q92" s="0" t="s">
        <v>52</v>
      </c>
      <c r="R92" s="1" t="n">
        <v>686</v>
      </c>
      <c r="S92" s="1" t="s">
        <v>53</v>
      </c>
      <c r="T92" s="21"/>
      <c r="U92" s="3" t="n">
        <v>3588</v>
      </c>
      <c r="V92" s="4" t="n">
        <v>12.48</v>
      </c>
      <c r="W92" s="5" t="n">
        <f aca="false">U92*V92</f>
        <v>44778.24</v>
      </c>
      <c r="X92" s="24"/>
      <c r="Y92" s="3" t="n">
        <f aca="false">N92-U92</f>
        <v>0</v>
      </c>
      <c r="Z92" s="6" t="n">
        <f aca="false">O92-V92</f>
        <v>0</v>
      </c>
      <c r="AA92" s="5" t="n">
        <f aca="false">P92-W92</f>
        <v>0</v>
      </c>
      <c r="AB92" s="24"/>
    </row>
    <row r="93" customFormat="false" ht="12.75" hidden="false" customHeight="false" outlineLevel="1" collapsed="false">
      <c r="C93" s="1"/>
      <c r="D93" s="1"/>
      <c r="L93" s="2" t="s">
        <v>201</v>
      </c>
      <c r="M93" s="21"/>
      <c r="N93" s="3" t="n">
        <f aca="false">SUBTOTAL(9,N90:N92)</f>
        <v>52793</v>
      </c>
      <c r="P93" s="5" t="n">
        <f aca="false">SUBTOTAL(9,P90:P92)</f>
        <v>658856.64</v>
      </c>
      <c r="T93" s="21"/>
      <c r="U93" s="3" t="n">
        <f aca="false">SUBTOTAL(9,U90:U92)</f>
        <v>52793</v>
      </c>
      <c r="W93" s="5" t="n">
        <f aca="false">SUBTOTAL(9,W90:W92)</f>
        <v>658856.64</v>
      </c>
      <c r="X93" s="24"/>
      <c r="Y93" s="3" t="n">
        <f aca="false">SUBTOTAL(9,Y90:Y92)</f>
        <v>0</v>
      </c>
      <c r="AA93" s="5" t="n">
        <f aca="false">SUBTOTAL(9,AA90:AA92)</f>
        <v>0</v>
      </c>
      <c r="AB93" s="24"/>
    </row>
    <row r="94" customFormat="false" ht="12.75" hidden="false" customHeight="false" outlineLevel="2" collapsed="false">
      <c r="A94" s="1" t="s">
        <v>48</v>
      </c>
      <c r="B94" s="1" t="s">
        <v>26</v>
      </c>
      <c r="C94" s="1" t="s">
        <v>27</v>
      </c>
      <c r="D94" s="1" t="s">
        <v>28</v>
      </c>
      <c r="E94" s="1" t="s">
        <v>66</v>
      </c>
      <c r="F94" s="1" t="s">
        <v>66</v>
      </c>
      <c r="G94" s="1" t="s">
        <v>202</v>
      </c>
      <c r="H94" s="1" t="s">
        <v>203</v>
      </c>
      <c r="I94" s="1" t="s">
        <v>204</v>
      </c>
      <c r="J94" s="1" t="s">
        <v>205</v>
      </c>
      <c r="K94" s="20" t="s">
        <v>206</v>
      </c>
      <c r="L94" s="2" t="s">
        <v>207</v>
      </c>
      <c r="M94" s="21"/>
      <c r="N94" s="3" t="n">
        <v>5000</v>
      </c>
      <c r="O94" s="4" t="n">
        <v>9.05</v>
      </c>
      <c r="P94" s="5" t="n">
        <f aca="false">N94*O94</f>
        <v>45250</v>
      </c>
      <c r="Q94" s="0" t="s">
        <v>52</v>
      </c>
      <c r="R94" s="1" t="n">
        <v>754</v>
      </c>
      <c r="S94" s="1" t="s">
        <v>53</v>
      </c>
      <c r="T94" s="21"/>
      <c r="U94" s="22" t="n">
        <v>5000</v>
      </c>
      <c r="V94" s="23" t="n">
        <v>9.05</v>
      </c>
      <c r="W94" s="5" t="n">
        <f aca="false">U94*V94</f>
        <v>45250</v>
      </c>
      <c r="X94" s="24"/>
      <c r="Y94" s="3" t="n">
        <f aca="false">N94-U94</f>
        <v>0</v>
      </c>
      <c r="Z94" s="6" t="n">
        <f aca="false">O94-V94</f>
        <v>0</v>
      </c>
      <c r="AA94" s="5" t="n">
        <f aca="false">P94-W94</f>
        <v>0</v>
      </c>
      <c r="AB94" s="24"/>
    </row>
    <row r="95" customFormat="false" ht="12.75" hidden="false" customHeight="false" outlineLevel="1" collapsed="false">
      <c r="C95" s="1"/>
      <c r="D95" s="1"/>
      <c r="L95" s="2" t="s">
        <v>208</v>
      </c>
      <c r="M95" s="21"/>
      <c r="N95" s="3" t="n">
        <f aca="false">SUBTOTAL(9,N94)</f>
        <v>5000</v>
      </c>
      <c r="P95" s="5" t="n">
        <f aca="false">SUBTOTAL(9,P94)</f>
        <v>45250</v>
      </c>
      <c r="T95" s="21"/>
      <c r="U95" s="3" t="n">
        <f aca="false">SUBTOTAL(9,U94)</f>
        <v>5000</v>
      </c>
      <c r="W95" s="5" t="n">
        <f aca="false">SUBTOTAL(9,W94)</f>
        <v>45250</v>
      </c>
      <c r="X95" s="24"/>
      <c r="Y95" s="3" t="n">
        <f aca="false">SUBTOTAL(9,Y94)</f>
        <v>0</v>
      </c>
      <c r="AA95" s="5" t="n">
        <f aca="false">SUBTOTAL(9,AA94)</f>
        <v>0</v>
      </c>
      <c r="AB95" s="24"/>
    </row>
    <row r="96" customFormat="false" ht="12.75" hidden="false" customHeight="false" outlineLevel="2" collapsed="false">
      <c r="A96" s="1" t="s">
        <v>25</v>
      </c>
      <c r="B96" s="1" t="s">
        <v>26</v>
      </c>
      <c r="C96" s="1" t="s">
        <v>27</v>
      </c>
      <c r="D96" s="1" t="s">
        <v>28</v>
      </c>
      <c r="E96" s="1" t="s">
        <v>42</v>
      </c>
      <c r="F96" s="1" t="s">
        <v>42</v>
      </c>
      <c r="G96" s="1" t="s">
        <v>209</v>
      </c>
      <c r="H96" s="1" t="s">
        <v>210</v>
      </c>
      <c r="J96" s="1" t="s">
        <v>211</v>
      </c>
      <c r="K96" s="20" t="s">
        <v>90</v>
      </c>
      <c r="L96" s="2" t="s">
        <v>212</v>
      </c>
      <c r="M96" s="21"/>
      <c r="N96" s="3" t="n">
        <v>15000</v>
      </c>
      <c r="O96" s="4" t="n">
        <v>7.37</v>
      </c>
      <c r="P96" s="5" t="n">
        <f aca="false">N96*O96</f>
        <v>110550</v>
      </c>
      <c r="Q96" s="0" t="s">
        <v>35</v>
      </c>
      <c r="R96" s="1" t="n">
        <v>849</v>
      </c>
      <c r="S96" s="1" t="s">
        <v>36</v>
      </c>
      <c r="T96" s="21"/>
      <c r="U96" s="22" t="n">
        <v>15000</v>
      </c>
      <c r="V96" s="23" t="n">
        <v>7.37</v>
      </c>
      <c r="W96" s="5" t="n">
        <f aca="false">U96*V96</f>
        <v>110550</v>
      </c>
      <c r="X96" s="24"/>
      <c r="Y96" s="3" t="n">
        <f aca="false">N96-U96</f>
        <v>0</v>
      </c>
      <c r="Z96" s="6" t="n">
        <f aca="false">O96-V96</f>
        <v>0</v>
      </c>
      <c r="AA96" s="5" t="n">
        <f aca="false">P96-W96</f>
        <v>0</v>
      </c>
      <c r="AB96" s="24"/>
    </row>
    <row r="97" customFormat="false" ht="12.75" hidden="false" customHeight="false" outlineLevel="2" collapsed="false">
      <c r="A97" s="1" t="s">
        <v>25</v>
      </c>
      <c r="B97" s="1" t="s">
        <v>26</v>
      </c>
      <c r="C97" s="1" t="s">
        <v>27</v>
      </c>
      <c r="D97" s="1" t="s">
        <v>28</v>
      </c>
      <c r="E97" s="1" t="s">
        <v>46</v>
      </c>
      <c r="F97" s="1" t="s">
        <v>46</v>
      </c>
      <c r="G97" s="1" t="s">
        <v>209</v>
      </c>
      <c r="H97" s="1" t="s">
        <v>210</v>
      </c>
      <c r="J97" s="1" t="s">
        <v>211</v>
      </c>
      <c r="K97" s="20" t="s">
        <v>90</v>
      </c>
      <c r="L97" s="2" t="s">
        <v>212</v>
      </c>
      <c r="M97" s="21"/>
      <c r="N97" s="3" t="n">
        <v>15000</v>
      </c>
      <c r="O97" s="4" t="n">
        <v>7.88</v>
      </c>
      <c r="P97" s="5" t="n">
        <f aca="false">N97*O97</f>
        <v>118200</v>
      </c>
      <c r="Q97" s="0" t="s">
        <v>35</v>
      </c>
      <c r="R97" s="1" t="n">
        <v>848</v>
      </c>
      <c r="S97" s="1" t="s">
        <v>36</v>
      </c>
      <c r="T97" s="21"/>
      <c r="U97" s="22" t="n">
        <v>15000</v>
      </c>
      <c r="V97" s="23" t="n">
        <v>7.88</v>
      </c>
      <c r="W97" s="5" t="n">
        <f aca="false">U97*V97</f>
        <v>118200</v>
      </c>
      <c r="X97" s="24"/>
      <c r="Y97" s="3" t="n">
        <f aca="false">N97-U97</f>
        <v>0</v>
      </c>
      <c r="Z97" s="6" t="n">
        <f aca="false">O97-V97</f>
        <v>0</v>
      </c>
      <c r="AA97" s="5" t="n">
        <f aca="false">P97-W97</f>
        <v>0</v>
      </c>
      <c r="AB97" s="24"/>
    </row>
    <row r="98" customFormat="false" ht="12.75" hidden="false" customHeight="false" outlineLevel="1" collapsed="false">
      <c r="C98" s="1"/>
      <c r="D98" s="1"/>
      <c r="L98" s="2" t="s">
        <v>213</v>
      </c>
      <c r="M98" s="21"/>
      <c r="N98" s="38" t="n">
        <f aca="false">SUBTOTAL(9,N96:N97)</f>
        <v>30000</v>
      </c>
      <c r="P98" s="39" t="n">
        <f aca="false">SUBTOTAL(9,P96:P97)</f>
        <v>228750</v>
      </c>
      <c r="T98" s="21"/>
      <c r="U98" s="38" t="n">
        <f aca="false">SUBTOTAL(9,U96:U97)</f>
        <v>30000</v>
      </c>
      <c r="W98" s="39" t="n">
        <f aca="false">SUBTOTAL(9,W96:W97)</f>
        <v>228750</v>
      </c>
      <c r="X98" s="24"/>
      <c r="Y98" s="38" t="n">
        <f aca="false">SUBTOTAL(9,Y96:Y97)</f>
        <v>0</v>
      </c>
      <c r="AA98" s="39" t="n">
        <f aca="false">SUBTOTAL(9,AA96:AA97)</f>
        <v>0</v>
      </c>
      <c r="AB98" s="24"/>
    </row>
    <row r="99" customFormat="false" ht="12.75" hidden="false" customHeight="false" outlineLevel="2" collapsed="false">
      <c r="A99" s="1" t="s">
        <v>25</v>
      </c>
      <c r="B99" s="1" t="s">
        <v>26</v>
      </c>
      <c r="C99" s="1" t="s">
        <v>27</v>
      </c>
      <c r="D99" s="1" t="s">
        <v>28</v>
      </c>
      <c r="E99" s="1" t="s">
        <v>29</v>
      </c>
      <c r="F99" s="1" t="s">
        <v>29</v>
      </c>
      <c r="G99" s="1" t="s">
        <v>214</v>
      </c>
      <c r="H99" s="1" t="s">
        <v>215</v>
      </c>
      <c r="J99" s="1" t="s">
        <v>216</v>
      </c>
      <c r="K99" s="40" t="s">
        <v>33</v>
      </c>
      <c r="L99" s="2" t="s">
        <v>217</v>
      </c>
      <c r="M99" s="21"/>
      <c r="N99" s="3" t="n">
        <v>2405</v>
      </c>
      <c r="O99" s="4" t="n">
        <v>6.755</v>
      </c>
      <c r="P99" s="5" t="n">
        <f aca="false">N99*O99</f>
        <v>16245.775</v>
      </c>
      <c r="Q99" s="0" t="s">
        <v>35</v>
      </c>
      <c r="R99" s="1" t="n">
        <v>905</v>
      </c>
      <c r="S99" s="1" t="s">
        <v>36</v>
      </c>
      <c r="T99" s="21"/>
      <c r="U99" s="22" t="n">
        <v>2405</v>
      </c>
      <c r="V99" s="23" t="n">
        <v>6.755</v>
      </c>
      <c r="W99" s="5" t="n">
        <f aca="false">U99*V99</f>
        <v>16245.775</v>
      </c>
      <c r="X99" s="24"/>
      <c r="Y99" s="3" t="n">
        <f aca="false">N99-U99</f>
        <v>0</v>
      </c>
      <c r="Z99" s="6" t="n">
        <f aca="false">O99-V99</f>
        <v>0</v>
      </c>
      <c r="AA99" s="5" t="n">
        <f aca="false">P99-W99</f>
        <v>0</v>
      </c>
      <c r="AB99" s="24"/>
    </row>
    <row r="100" customFormat="false" ht="12.75" hidden="false" customHeight="false" outlineLevel="2" collapsed="false">
      <c r="A100" s="1" t="s">
        <v>25</v>
      </c>
      <c r="B100" s="1" t="s">
        <v>26</v>
      </c>
      <c r="C100" s="1" t="s">
        <v>27</v>
      </c>
      <c r="D100" s="1" t="s">
        <v>28</v>
      </c>
      <c r="E100" s="1" t="s">
        <v>29</v>
      </c>
      <c r="F100" s="1" t="s">
        <v>29</v>
      </c>
      <c r="G100" s="1" t="s">
        <v>218</v>
      </c>
      <c r="H100" s="1" t="s">
        <v>219</v>
      </c>
      <c r="J100" s="1" t="s">
        <v>220</v>
      </c>
      <c r="K100" s="40" t="s">
        <v>90</v>
      </c>
      <c r="L100" s="2" t="s">
        <v>217</v>
      </c>
      <c r="M100" s="21"/>
      <c r="N100" s="3" t="n">
        <v>5168</v>
      </c>
      <c r="O100" s="4" t="n">
        <v>6.79</v>
      </c>
      <c r="P100" s="5" t="n">
        <f aca="false">N100*O100</f>
        <v>35090.72</v>
      </c>
      <c r="Q100" s="0" t="s">
        <v>35</v>
      </c>
      <c r="R100" s="1" t="n">
        <v>899</v>
      </c>
      <c r="S100" s="1" t="s">
        <v>36</v>
      </c>
      <c r="T100" s="21"/>
      <c r="U100" s="22" t="n">
        <v>5168</v>
      </c>
      <c r="V100" s="23" t="n">
        <v>6.79</v>
      </c>
      <c r="W100" s="5" t="n">
        <f aca="false">U100*V100</f>
        <v>35090.72</v>
      </c>
      <c r="X100" s="24"/>
      <c r="Y100" s="3" t="n">
        <f aca="false">N100-U100</f>
        <v>0</v>
      </c>
      <c r="Z100" s="6" t="n">
        <f aca="false">O100-V100</f>
        <v>0</v>
      </c>
      <c r="AA100" s="5" t="n">
        <f aca="false">P100-W100</f>
        <v>0</v>
      </c>
      <c r="AB100" s="24"/>
    </row>
    <row r="101" customFormat="false" ht="12.75" hidden="false" customHeight="false" outlineLevel="2" collapsed="false">
      <c r="A101" s="1" t="s">
        <v>25</v>
      </c>
      <c r="B101" s="1" t="s">
        <v>26</v>
      </c>
      <c r="C101" s="1" t="s">
        <v>27</v>
      </c>
      <c r="D101" s="1" t="s">
        <v>28</v>
      </c>
      <c r="E101" s="1" t="s">
        <v>37</v>
      </c>
      <c r="F101" s="1" t="s">
        <v>38</v>
      </c>
      <c r="G101" s="1" t="s">
        <v>214</v>
      </c>
      <c r="H101" s="1" t="s">
        <v>215</v>
      </c>
      <c r="J101" s="1" t="s">
        <v>216</v>
      </c>
      <c r="K101" s="40" t="s">
        <v>33</v>
      </c>
      <c r="L101" s="2" t="s">
        <v>217</v>
      </c>
      <c r="M101" s="21"/>
      <c r="N101" s="3" t="n">
        <v>22323</v>
      </c>
      <c r="O101" s="4" t="n">
        <v>6.835</v>
      </c>
      <c r="P101" s="5" t="n">
        <f aca="false">N101*O101</f>
        <v>152577.705</v>
      </c>
      <c r="Q101" s="0" t="s">
        <v>35</v>
      </c>
      <c r="R101" s="1" t="n">
        <v>907</v>
      </c>
      <c r="S101" s="1" t="s">
        <v>36</v>
      </c>
      <c r="T101" s="21"/>
      <c r="U101" s="22" t="n">
        <v>22323</v>
      </c>
      <c r="V101" s="23" t="n">
        <v>6.835</v>
      </c>
      <c r="W101" s="5" t="n">
        <f aca="false">U101*V101</f>
        <v>152577.705</v>
      </c>
      <c r="X101" s="24"/>
      <c r="Y101" s="3" t="n">
        <f aca="false">N101-U101</f>
        <v>0</v>
      </c>
      <c r="Z101" s="6" t="n">
        <f aca="false">O101-V101</f>
        <v>0</v>
      </c>
      <c r="AA101" s="5" t="n">
        <f aca="false">P101-W101</f>
        <v>0</v>
      </c>
      <c r="AB101" s="24"/>
    </row>
    <row r="102" customFormat="false" ht="12.75" hidden="false" customHeight="false" outlineLevel="2" collapsed="false">
      <c r="A102" s="1" t="s">
        <v>25</v>
      </c>
      <c r="B102" s="1" t="s">
        <v>26</v>
      </c>
      <c r="C102" s="1" t="s">
        <v>27</v>
      </c>
      <c r="D102" s="1" t="s">
        <v>28</v>
      </c>
      <c r="E102" s="1" t="s">
        <v>40</v>
      </c>
      <c r="F102" s="1" t="s">
        <v>40</v>
      </c>
      <c r="G102" s="1" t="s">
        <v>218</v>
      </c>
      <c r="H102" s="1" t="s">
        <v>219</v>
      </c>
      <c r="J102" s="1" t="s">
        <v>220</v>
      </c>
      <c r="K102" s="40" t="s">
        <v>90</v>
      </c>
      <c r="L102" s="2" t="s">
        <v>217</v>
      </c>
      <c r="M102" s="21"/>
      <c r="N102" s="3" t="n">
        <v>5168</v>
      </c>
      <c r="O102" s="4" t="n">
        <v>6.96</v>
      </c>
      <c r="P102" s="5" t="n">
        <f aca="false">N102*O102</f>
        <v>35969.28</v>
      </c>
      <c r="Q102" s="0" t="s">
        <v>35</v>
      </c>
      <c r="R102" s="1" t="n">
        <v>898</v>
      </c>
      <c r="S102" s="1" t="s">
        <v>36</v>
      </c>
      <c r="T102" s="21"/>
      <c r="U102" s="22" t="n">
        <v>5168</v>
      </c>
      <c r="V102" s="23" t="n">
        <v>6.96</v>
      </c>
      <c r="W102" s="5" t="n">
        <f aca="false">U102*V102</f>
        <v>35969.28</v>
      </c>
      <c r="X102" s="24"/>
      <c r="Y102" s="3" t="n">
        <f aca="false">N102-U102</f>
        <v>0</v>
      </c>
      <c r="Z102" s="6" t="n">
        <f aca="false">O102-V102</f>
        <v>0</v>
      </c>
      <c r="AA102" s="5" t="n">
        <f aca="false">P102-W102</f>
        <v>0</v>
      </c>
      <c r="AB102" s="24"/>
    </row>
    <row r="103" customFormat="false" ht="12.75" hidden="false" customHeight="false" outlineLevel="2" collapsed="false">
      <c r="A103" s="1" t="s">
        <v>25</v>
      </c>
      <c r="B103" s="1" t="s">
        <v>26</v>
      </c>
      <c r="C103" s="1" t="s">
        <v>27</v>
      </c>
      <c r="D103" s="1" t="s">
        <v>28</v>
      </c>
      <c r="E103" s="1" t="s">
        <v>42</v>
      </c>
      <c r="F103" s="1" t="s">
        <v>42</v>
      </c>
      <c r="G103" s="1" t="s">
        <v>214</v>
      </c>
      <c r="H103" s="1" t="s">
        <v>215</v>
      </c>
      <c r="J103" s="1" t="s">
        <v>221</v>
      </c>
      <c r="K103" s="40" t="s">
        <v>33</v>
      </c>
      <c r="L103" s="2" t="s">
        <v>217</v>
      </c>
      <c r="M103" s="21"/>
      <c r="N103" s="3" t="n">
        <v>13941</v>
      </c>
      <c r="O103" s="4" t="n">
        <v>6.97</v>
      </c>
      <c r="P103" s="5" t="n">
        <f aca="false">N103*O103</f>
        <v>97168.77</v>
      </c>
      <c r="Q103" s="0" t="s">
        <v>35</v>
      </c>
      <c r="R103" s="1" t="n">
        <v>845</v>
      </c>
      <c r="S103" s="1" t="s">
        <v>36</v>
      </c>
      <c r="T103" s="21"/>
      <c r="U103" s="22" t="n">
        <v>13941</v>
      </c>
      <c r="V103" s="23" t="n">
        <v>7.07</v>
      </c>
      <c r="W103" s="5" t="n">
        <f aca="false">U103*V103</f>
        <v>98562.87</v>
      </c>
      <c r="X103" s="24"/>
      <c r="Y103" s="3" t="n">
        <f aca="false">N103-U103</f>
        <v>0</v>
      </c>
      <c r="Z103" s="6" t="n">
        <f aca="false">O103-V103</f>
        <v>-0.100000000000001</v>
      </c>
      <c r="AA103" s="5" t="n">
        <f aca="false">P103-W103</f>
        <v>-1394.10000000002</v>
      </c>
      <c r="AB103" s="24"/>
      <c r="AC103" s="0" t="s">
        <v>222</v>
      </c>
    </row>
    <row r="104" customFormat="false" ht="12.75" hidden="false" customHeight="false" outlineLevel="2" collapsed="false">
      <c r="A104" s="1" t="s">
        <v>223</v>
      </c>
      <c r="B104" s="1" t="s">
        <v>26</v>
      </c>
      <c r="C104" s="1" t="s">
        <v>27</v>
      </c>
      <c r="D104" s="1" t="s">
        <v>28</v>
      </c>
      <c r="E104" s="1" t="s">
        <v>42</v>
      </c>
      <c r="F104" s="1" t="s">
        <v>42</v>
      </c>
      <c r="G104" s="1" t="s">
        <v>214</v>
      </c>
      <c r="H104" s="1" t="s">
        <v>215</v>
      </c>
      <c r="J104" s="1" t="s">
        <v>221</v>
      </c>
      <c r="K104" s="40" t="s">
        <v>33</v>
      </c>
      <c r="L104" s="2" t="s">
        <v>217</v>
      </c>
      <c r="M104" s="21"/>
      <c r="N104" s="3" t="n">
        <v>-13941</v>
      </c>
      <c r="O104" s="4" t="n">
        <v>6.97</v>
      </c>
      <c r="P104" s="5" t="n">
        <f aca="false">N104*O104</f>
        <v>-97168.77</v>
      </c>
      <c r="Q104" s="0" t="s">
        <v>35</v>
      </c>
      <c r="R104" s="1" t="n">
        <v>845</v>
      </c>
      <c r="S104" s="1" t="s">
        <v>36</v>
      </c>
      <c r="T104" s="21"/>
      <c r="U104" s="22" t="n">
        <v>-13941</v>
      </c>
      <c r="V104" s="23" t="n">
        <v>7.07</v>
      </c>
      <c r="W104" s="5" t="n">
        <f aca="false">U104*V104</f>
        <v>-98562.87</v>
      </c>
      <c r="X104" s="24"/>
      <c r="Y104" s="3" t="n">
        <f aca="false">N104-U104</f>
        <v>0</v>
      </c>
      <c r="Z104" s="6" t="n">
        <f aca="false">O104-V104</f>
        <v>-0.100000000000001</v>
      </c>
      <c r="AA104" s="5" t="n">
        <f aca="false">P104-W104</f>
        <v>1394.10000000002</v>
      </c>
      <c r="AB104" s="24"/>
      <c r="AC104" s="0" t="s">
        <v>222</v>
      </c>
    </row>
    <row r="105" customFormat="false" ht="12.75" hidden="false" customHeight="false" outlineLevel="2" collapsed="false">
      <c r="A105" s="1" t="s">
        <v>223</v>
      </c>
      <c r="B105" s="1" t="s">
        <v>26</v>
      </c>
      <c r="C105" s="1" t="s">
        <v>27</v>
      </c>
      <c r="D105" s="1" t="s">
        <v>28</v>
      </c>
      <c r="E105" s="1" t="s">
        <v>42</v>
      </c>
      <c r="F105" s="1" t="s">
        <v>42</v>
      </c>
      <c r="G105" s="1" t="s">
        <v>214</v>
      </c>
      <c r="H105" s="1" t="s">
        <v>215</v>
      </c>
      <c r="J105" s="1" t="s">
        <v>221</v>
      </c>
      <c r="K105" s="40" t="s">
        <v>33</v>
      </c>
      <c r="L105" s="2" t="s">
        <v>217</v>
      </c>
      <c r="M105" s="21"/>
      <c r="N105" s="3" t="n">
        <v>12369</v>
      </c>
      <c r="O105" s="4" t="n">
        <v>6.97</v>
      </c>
      <c r="P105" s="5" t="n">
        <f aca="false">N105*O105</f>
        <v>86211.93</v>
      </c>
      <c r="Q105" s="0" t="s">
        <v>35</v>
      </c>
      <c r="R105" s="1" t="n">
        <v>845</v>
      </c>
      <c r="S105" s="1" t="s">
        <v>36</v>
      </c>
      <c r="T105" s="21"/>
      <c r="U105" s="22" t="n">
        <v>13941</v>
      </c>
      <c r="V105" s="23" t="n">
        <v>7.07</v>
      </c>
      <c r="W105" s="5" t="n">
        <f aca="false">U105*V105</f>
        <v>98562.87</v>
      </c>
      <c r="X105" s="24"/>
      <c r="Y105" s="3" t="n">
        <f aca="false">N105-U105</f>
        <v>-1572</v>
      </c>
      <c r="Z105" s="6" t="n">
        <f aca="false">O105-V105</f>
        <v>-0.100000000000001</v>
      </c>
      <c r="AA105" s="5" t="n">
        <f aca="false">P105-W105</f>
        <v>-12350.94</v>
      </c>
      <c r="AB105" s="24"/>
      <c r="AC105" s="0" t="s">
        <v>222</v>
      </c>
    </row>
    <row r="106" customFormat="false" ht="12.75" hidden="false" customHeight="false" outlineLevel="2" collapsed="false">
      <c r="A106" s="1" t="s">
        <v>25</v>
      </c>
      <c r="B106" s="1" t="s">
        <v>26</v>
      </c>
      <c r="C106" s="1" t="s">
        <v>27</v>
      </c>
      <c r="D106" s="1" t="s">
        <v>28</v>
      </c>
      <c r="E106" s="1" t="s">
        <v>41</v>
      </c>
      <c r="F106" s="1" t="s">
        <v>41</v>
      </c>
      <c r="G106" s="1" t="s">
        <v>214</v>
      </c>
      <c r="H106" s="1" t="s">
        <v>215</v>
      </c>
      <c r="J106" s="1" t="s">
        <v>216</v>
      </c>
      <c r="K106" s="40" t="s">
        <v>33</v>
      </c>
      <c r="L106" s="2" t="s">
        <v>217</v>
      </c>
      <c r="M106" s="21"/>
      <c r="N106" s="3" t="n">
        <v>13627</v>
      </c>
      <c r="O106" s="4" t="n">
        <v>7.12</v>
      </c>
      <c r="P106" s="5" t="n">
        <f aca="false">N106*O106</f>
        <v>97024.24</v>
      </c>
      <c r="Q106" s="0" t="s">
        <v>35</v>
      </c>
      <c r="R106" s="1" t="n">
        <v>906</v>
      </c>
      <c r="S106" s="1" t="s">
        <v>36</v>
      </c>
      <c r="T106" s="21"/>
      <c r="U106" s="22" t="n">
        <v>13627</v>
      </c>
      <c r="V106" s="23" t="n">
        <v>7.12</v>
      </c>
      <c r="W106" s="5" t="n">
        <f aca="false">U106*V106</f>
        <v>97024.24</v>
      </c>
      <c r="X106" s="24"/>
      <c r="Y106" s="3" t="n">
        <f aca="false">N106-U106</f>
        <v>0</v>
      </c>
      <c r="Z106" s="6" t="n">
        <f aca="false">O106-V106</f>
        <v>0</v>
      </c>
      <c r="AA106" s="5" t="n">
        <f aca="false">P106-W106</f>
        <v>0</v>
      </c>
      <c r="AB106" s="24"/>
    </row>
    <row r="107" customFormat="false" ht="12.75" hidden="false" customHeight="false" outlineLevel="2" collapsed="false">
      <c r="A107" s="1" t="s">
        <v>25</v>
      </c>
      <c r="B107" s="1" t="s">
        <v>26</v>
      </c>
      <c r="C107" s="1" t="s">
        <v>27</v>
      </c>
      <c r="D107" s="1" t="s">
        <v>28</v>
      </c>
      <c r="E107" s="1" t="s">
        <v>45</v>
      </c>
      <c r="F107" s="1" t="s">
        <v>45</v>
      </c>
      <c r="G107" s="1" t="s">
        <v>214</v>
      </c>
      <c r="H107" s="1" t="s">
        <v>215</v>
      </c>
      <c r="J107" s="1" t="s">
        <v>221</v>
      </c>
      <c r="K107" s="40" t="s">
        <v>33</v>
      </c>
      <c r="L107" s="2" t="s">
        <v>217</v>
      </c>
      <c r="M107" s="21"/>
      <c r="N107" s="3" t="n">
        <v>12998</v>
      </c>
      <c r="O107" s="4" t="n">
        <v>7.41</v>
      </c>
      <c r="P107" s="5" t="n">
        <f aca="false">N107*O107</f>
        <v>96315.18</v>
      </c>
      <c r="Q107" s="0" t="s">
        <v>35</v>
      </c>
      <c r="R107" s="1" t="n">
        <v>847</v>
      </c>
      <c r="S107" s="1" t="s">
        <v>36</v>
      </c>
      <c r="T107" s="21"/>
      <c r="U107" s="22" t="n">
        <v>12998</v>
      </c>
      <c r="V107" s="23" t="n">
        <v>7.41</v>
      </c>
      <c r="W107" s="5" t="n">
        <f aca="false">U107*V107</f>
        <v>96315.18</v>
      </c>
      <c r="X107" s="24"/>
      <c r="Y107" s="3" t="n">
        <f aca="false">N107-U107</f>
        <v>0</v>
      </c>
      <c r="Z107" s="6" t="n">
        <f aca="false">O107-V107</f>
        <v>0</v>
      </c>
      <c r="AA107" s="5" t="n">
        <f aca="false">P107-W107</f>
        <v>0</v>
      </c>
      <c r="AB107" s="24"/>
    </row>
    <row r="108" customFormat="false" ht="12.75" hidden="false" customHeight="false" outlineLevel="2" collapsed="false">
      <c r="A108" s="25" t="s">
        <v>25</v>
      </c>
      <c r="B108" s="25" t="s">
        <v>26</v>
      </c>
      <c r="C108" s="25" t="s">
        <v>27</v>
      </c>
      <c r="D108" s="25" t="s">
        <v>28</v>
      </c>
      <c r="E108" s="25" t="s">
        <v>43</v>
      </c>
      <c r="F108" s="25" t="s">
        <v>44</v>
      </c>
      <c r="G108" s="25" t="s">
        <v>214</v>
      </c>
      <c r="H108" s="25" t="s">
        <v>215</v>
      </c>
      <c r="I108" s="25"/>
      <c r="J108" s="25" t="s">
        <v>221</v>
      </c>
      <c r="K108" s="26" t="s">
        <v>206</v>
      </c>
      <c r="L108" s="27" t="s">
        <v>217</v>
      </c>
      <c r="M108" s="21"/>
      <c r="N108" s="28" t="n">
        <v>41823</v>
      </c>
      <c r="O108" s="29" t="n">
        <v>7.53</v>
      </c>
      <c r="P108" s="30" t="n">
        <f aca="false">N108*O108</f>
        <v>314927.19</v>
      </c>
      <c r="Q108" s="31" t="s">
        <v>35</v>
      </c>
      <c r="R108" s="25" t="n">
        <v>846</v>
      </c>
      <c r="S108" s="25" t="s">
        <v>36</v>
      </c>
      <c r="T108" s="21"/>
      <c r="U108" s="32" t="n">
        <v>40251</v>
      </c>
      <c r="V108" s="33" t="n">
        <v>7.53</v>
      </c>
      <c r="W108" s="30" t="n">
        <f aca="false">U108*V108</f>
        <v>303090.03</v>
      </c>
      <c r="X108" s="24"/>
      <c r="Y108" s="28" t="n">
        <f aca="false">N108-U108</f>
        <v>1572</v>
      </c>
      <c r="Z108" s="34" t="n">
        <f aca="false">O108-V108</f>
        <v>0</v>
      </c>
      <c r="AA108" s="30" t="n">
        <f aca="false">P108-W108</f>
        <v>11837.16</v>
      </c>
      <c r="AB108" s="24"/>
      <c r="AC108" s="31" t="s">
        <v>224</v>
      </c>
    </row>
    <row r="109" customFormat="false" ht="12.75" hidden="false" customHeight="false" outlineLevel="2" collapsed="false">
      <c r="A109" s="1" t="s">
        <v>25</v>
      </c>
      <c r="B109" s="1" t="s">
        <v>26</v>
      </c>
      <c r="C109" s="1" t="s">
        <v>27</v>
      </c>
      <c r="D109" s="1" t="s">
        <v>28</v>
      </c>
      <c r="E109" s="1" t="s">
        <v>114</v>
      </c>
      <c r="F109" s="1" t="s">
        <v>114</v>
      </c>
      <c r="G109" s="1" t="s">
        <v>214</v>
      </c>
      <c r="H109" s="1" t="s">
        <v>215</v>
      </c>
      <c r="J109" s="1" t="s">
        <v>221</v>
      </c>
      <c r="K109" s="40" t="s">
        <v>33</v>
      </c>
      <c r="L109" s="2" t="s">
        <v>217</v>
      </c>
      <c r="M109" s="21"/>
      <c r="N109" s="3" t="n">
        <v>6533</v>
      </c>
      <c r="O109" s="4" t="n">
        <v>7.925</v>
      </c>
      <c r="P109" s="5" t="n">
        <f aca="false">N109*O109</f>
        <v>51774.025</v>
      </c>
      <c r="Q109" s="0" t="s">
        <v>35</v>
      </c>
      <c r="R109" s="1" t="n">
        <v>844</v>
      </c>
      <c r="S109" s="1" t="s">
        <v>36</v>
      </c>
      <c r="T109" s="21"/>
      <c r="U109" s="22" t="n">
        <v>6533</v>
      </c>
      <c r="V109" s="23" t="n">
        <v>7.925</v>
      </c>
      <c r="W109" s="5" t="n">
        <f aca="false">U109*V109</f>
        <v>51774.025</v>
      </c>
      <c r="X109" s="24"/>
      <c r="Y109" s="3" t="n">
        <f aca="false">N109-U109</f>
        <v>0</v>
      </c>
      <c r="Z109" s="6" t="n">
        <f aca="false">O109-V109</f>
        <v>0</v>
      </c>
      <c r="AA109" s="5" t="n">
        <f aca="false">P109-W109</f>
        <v>0</v>
      </c>
      <c r="AB109" s="24"/>
      <c r="AC109" s="41" t="s">
        <v>225</v>
      </c>
    </row>
    <row r="110" customFormat="false" ht="12.75" hidden="false" customHeight="false" outlineLevel="2" collapsed="false">
      <c r="A110" s="1" t="s">
        <v>48</v>
      </c>
      <c r="B110" s="1" t="s">
        <v>26</v>
      </c>
      <c r="C110" s="1" t="s">
        <v>27</v>
      </c>
      <c r="D110" s="1" t="s">
        <v>28</v>
      </c>
      <c r="E110" s="1" t="s">
        <v>66</v>
      </c>
      <c r="F110" s="1" t="s">
        <v>66</v>
      </c>
      <c r="G110" s="1" t="s">
        <v>214</v>
      </c>
      <c r="H110" s="1" t="s">
        <v>215</v>
      </c>
      <c r="I110" s="1" t="s">
        <v>226</v>
      </c>
      <c r="J110" s="1" t="s">
        <v>227</v>
      </c>
      <c r="K110" s="40" t="s">
        <v>33</v>
      </c>
      <c r="L110" s="2" t="s">
        <v>217</v>
      </c>
      <c r="M110" s="21"/>
      <c r="N110" s="3" t="n">
        <v>1283</v>
      </c>
      <c r="O110" s="4" t="n">
        <v>9.07</v>
      </c>
      <c r="P110" s="5" t="n">
        <f aca="false">N110*O110</f>
        <v>11636.81</v>
      </c>
      <c r="Q110" s="0" t="s">
        <v>52</v>
      </c>
      <c r="R110" s="1" t="n">
        <v>752</v>
      </c>
      <c r="S110" s="1" t="s">
        <v>53</v>
      </c>
      <c r="T110" s="21"/>
      <c r="U110" s="22" t="n">
        <v>1283</v>
      </c>
      <c r="V110" s="23" t="n">
        <v>9.07</v>
      </c>
      <c r="W110" s="5" t="n">
        <f aca="false">U110*V110</f>
        <v>11636.81</v>
      </c>
      <c r="X110" s="24"/>
      <c r="Y110" s="3" t="n">
        <f aca="false">N110-U110</f>
        <v>0</v>
      </c>
      <c r="Z110" s="6" t="n">
        <f aca="false">O110-V110</f>
        <v>0</v>
      </c>
      <c r="AA110" s="5" t="n">
        <f aca="false">P110-W110</f>
        <v>0</v>
      </c>
      <c r="AB110" s="24"/>
    </row>
    <row r="111" customFormat="false" ht="12.75" hidden="false" customHeight="false" outlineLevel="2" collapsed="false">
      <c r="A111" s="1" t="s">
        <v>48</v>
      </c>
      <c r="B111" s="1" t="s">
        <v>26</v>
      </c>
      <c r="C111" s="1" t="s">
        <v>27</v>
      </c>
      <c r="D111" s="1" t="s">
        <v>28</v>
      </c>
      <c r="E111" s="1" t="s">
        <v>49</v>
      </c>
      <c r="F111" s="1" t="s">
        <v>49</v>
      </c>
      <c r="G111" s="1" t="s">
        <v>214</v>
      </c>
      <c r="H111" s="1" t="s">
        <v>215</v>
      </c>
      <c r="I111" s="1" t="s">
        <v>228</v>
      </c>
      <c r="J111" s="1" t="s">
        <v>229</v>
      </c>
      <c r="K111" s="40" t="s">
        <v>33</v>
      </c>
      <c r="L111" s="2" t="s">
        <v>217</v>
      </c>
      <c r="M111" s="21"/>
      <c r="N111" s="3" t="n">
        <v>4637</v>
      </c>
      <c r="O111" s="4" t="n">
        <v>9.075</v>
      </c>
      <c r="P111" s="5" t="n">
        <f aca="false">N111*O111</f>
        <v>42080.775</v>
      </c>
      <c r="Q111" s="0" t="s">
        <v>52</v>
      </c>
      <c r="R111" s="1" t="n">
        <v>729</v>
      </c>
      <c r="S111" s="1" t="s">
        <v>53</v>
      </c>
      <c r="T111" s="21"/>
      <c r="U111" s="22" t="n">
        <v>4637</v>
      </c>
      <c r="V111" s="23" t="n">
        <v>9.075</v>
      </c>
      <c r="W111" s="5" t="n">
        <f aca="false">U111*V111</f>
        <v>42080.775</v>
      </c>
      <c r="X111" s="24"/>
      <c r="Y111" s="3" t="n">
        <f aca="false">N111-U111</f>
        <v>0</v>
      </c>
      <c r="Z111" s="6" t="n">
        <f aca="false">O111-V111</f>
        <v>0</v>
      </c>
      <c r="AA111" s="5" t="n">
        <f aca="false">P111-W111</f>
        <v>0</v>
      </c>
      <c r="AB111" s="24"/>
    </row>
    <row r="112" customFormat="false" ht="12.75" hidden="false" customHeight="false" outlineLevel="2" collapsed="false">
      <c r="A112" s="1" t="s">
        <v>48</v>
      </c>
      <c r="B112" s="1" t="s">
        <v>26</v>
      </c>
      <c r="C112" s="1" t="s">
        <v>27</v>
      </c>
      <c r="D112" s="1" t="s">
        <v>28</v>
      </c>
      <c r="E112" s="1" t="s">
        <v>66</v>
      </c>
      <c r="F112" s="1" t="s">
        <v>66</v>
      </c>
      <c r="G112" s="1" t="s">
        <v>214</v>
      </c>
      <c r="H112" s="1" t="s">
        <v>215</v>
      </c>
      <c r="I112" s="1" t="s">
        <v>230</v>
      </c>
      <c r="J112" s="1" t="s">
        <v>231</v>
      </c>
      <c r="K112" s="40" t="s">
        <v>33</v>
      </c>
      <c r="L112" s="2" t="s">
        <v>217</v>
      </c>
      <c r="M112" s="21"/>
      <c r="N112" s="3" t="n">
        <v>4852</v>
      </c>
      <c r="O112" s="4" t="n">
        <v>9.115</v>
      </c>
      <c r="P112" s="5" t="n">
        <f aca="false">N112*O112</f>
        <v>44225.98</v>
      </c>
      <c r="Q112" s="0" t="s">
        <v>52</v>
      </c>
      <c r="R112" s="1" t="n">
        <v>751</v>
      </c>
      <c r="S112" s="1" t="s">
        <v>53</v>
      </c>
      <c r="T112" s="21"/>
      <c r="U112" s="22" t="n">
        <v>4852</v>
      </c>
      <c r="V112" s="23" t="n">
        <v>9.115</v>
      </c>
      <c r="W112" s="5" t="n">
        <f aca="false">U112*V112</f>
        <v>44225.98</v>
      </c>
      <c r="X112" s="24"/>
      <c r="Y112" s="3" t="n">
        <f aca="false">N112-U112</f>
        <v>0</v>
      </c>
      <c r="Z112" s="6" t="n">
        <f aca="false">O112-V112</f>
        <v>0</v>
      </c>
      <c r="AA112" s="5" t="n">
        <f aca="false">P112-W112</f>
        <v>0</v>
      </c>
      <c r="AB112" s="24"/>
    </row>
    <row r="113" customFormat="false" ht="12.75" hidden="false" customHeight="false" outlineLevel="2" collapsed="false">
      <c r="A113" s="1" t="s">
        <v>48</v>
      </c>
      <c r="B113" s="1" t="s">
        <v>26</v>
      </c>
      <c r="C113" s="1" t="s">
        <v>27</v>
      </c>
      <c r="D113" s="1" t="s">
        <v>28</v>
      </c>
      <c r="E113" s="1" t="s">
        <v>49</v>
      </c>
      <c r="F113" s="1" t="s">
        <v>49</v>
      </c>
      <c r="G113" s="1" t="s">
        <v>214</v>
      </c>
      <c r="H113" s="1" t="s">
        <v>215</v>
      </c>
      <c r="I113" s="1" t="s">
        <v>232</v>
      </c>
      <c r="J113" s="1" t="s">
        <v>233</v>
      </c>
      <c r="K113" s="40" t="s">
        <v>33</v>
      </c>
      <c r="L113" s="2" t="s">
        <v>217</v>
      </c>
      <c r="M113" s="21"/>
      <c r="N113" s="3" t="n">
        <v>5000</v>
      </c>
      <c r="O113" s="4" t="n">
        <v>9.12</v>
      </c>
      <c r="P113" s="5" t="n">
        <f aca="false">N113*O113</f>
        <v>45600</v>
      </c>
      <c r="Q113" s="0" t="s">
        <v>52</v>
      </c>
      <c r="R113" s="1" t="n">
        <v>721</v>
      </c>
      <c r="S113" s="1" t="s">
        <v>53</v>
      </c>
      <c r="T113" s="21"/>
      <c r="U113" s="22" t="n">
        <v>5000</v>
      </c>
      <c r="V113" s="23" t="n">
        <v>9.12</v>
      </c>
      <c r="W113" s="5" t="n">
        <f aca="false">U113*V113</f>
        <v>45600</v>
      </c>
      <c r="X113" s="24"/>
      <c r="Y113" s="3" t="n">
        <f aca="false">N113-U113</f>
        <v>0</v>
      </c>
      <c r="Z113" s="6" t="n">
        <f aca="false">O113-V113</f>
        <v>0</v>
      </c>
      <c r="AA113" s="5" t="n">
        <f aca="false">P113-W113</f>
        <v>0</v>
      </c>
      <c r="AB113" s="24"/>
    </row>
    <row r="114" customFormat="false" ht="12.75" hidden="false" customHeight="false" outlineLevel="2" collapsed="false">
      <c r="A114" s="1" t="s">
        <v>48</v>
      </c>
      <c r="B114" s="1" t="s">
        <v>26</v>
      </c>
      <c r="C114" s="1" t="s">
        <v>27</v>
      </c>
      <c r="D114" s="1" t="s">
        <v>28</v>
      </c>
      <c r="E114" s="1" t="s">
        <v>49</v>
      </c>
      <c r="F114" s="1" t="s">
        <v>49</v>
      </c>
      <c r="G114" s="1" t="s">
        <v>214</v>
      </c>
      <c r="H114" s="1" t="s">
        <v>215</v>
      </c>
      <c r="I114" s="1" t="s">
        <v>234</v>
      </c>
      <c r="J114" s="1" t="s">
        <v>235</v>
      </c>
      <c r="K114" s="40" t="s">
        <v>33</v>
      </c>
      <c r="L114" s="2" t="s">
        <v>217</v>
      </c>
      <c r="M114" s="21"/>
      <c r="N114" s="3" t="n">
        <v>2000</v>
      </c>
      <c r="O114" s="4" t="n">
        <v>9.15</v>
      </c>
      <c r="P114" s="5" t="n">
        <f aca="false">N114*O114</f>
        <v>18300</v>
      </c>
      <c r="Q114" s="0" t="s">
        <v>52</v>
      </c>
      <c r="R114" s="1" t="n">
        <v>728</v>
      </c>
      <c r="S114" s="1" t="s">
        <v>53</v>
      </c>
      <c r="T114" s="21"/>
      <c r="U114" s="22" t="n">
        <v>2000</v>
      </c>
      <c r="V114" s="23" t="n">
        <v>9.15</v>
      </c>
      <c r="W114" s="5" t="n">
        <f aca="false">U114*V114</f>
        <v>18300</v>
      </c>
      <c r="X114" s="24"/>
      <c r="Y114" s="3" t="n">
        <f aca="false">N114-U114</f>
        <v>0</v>
      </c>
      <c r="Z114" s="6" t="n">
        <f aca="false">O114-V114</f>
        <v>0</v>
      </c>
      <c r="AA114" s="5" t="n">
        <f aca="false">P114-W114</f>
        <v>0</v>
      </c>
      <c r="AB114" s="24"/>
    </row>
    <row r="115" customFormat="false" ht="12.75" hidden="false" customHeight="false" outlineLevel="2" collapsed="false">
      <c r="A115" s="1" t="s">
        <v>48</v>
      </c>
      <c r="B115" s="1" t="s">
        <v>26</v>
      </c>
      <c r="C115" s="1" t="s">
        <v>27</v>
      </c>
      <c r="D115" s="1" t="s">
        <v>28</v>
      </c>
      <c r="E115" s="1" t="s">
        <v>66</v>
      </c>
      <c r="F115" s="1" t="s">
        <v>66</v>
      </c>
      <c r="G115" s="1" t="s">
        <v>214</v>
      </c>
      <c r="H115" s="1" t="s">
        <v>215</v>
      </c>
      <c r="I115" s="1" t="s">
        <v>236</v>
      </c>
      <c r="J115" s="1" t="s">
        <v>237</v>
      </c>
      <c r="K115" s="40" t="s">
        <v>33</v>
      </c>
      <c r="L115" s="2" t="s">
        <v>217</v>
      </c>
      <c r="M115" s="21"/>
      <c r="N115" s="3" t="n">
        <v>5000</v>
      </c>
      <c r="O115" s="4" t="n">
        <v>9.155</v>
      </c>
      <c r="P115" s="5" t="n">
        <f aca="false">N115*O115</f>
        <v>45775</v>
      </c>
      <c r="Q115" s="0" t="s">
        <v>52</v>
      </c>
      <c r="R115" s="1" t="n">
        <v>741</v>
      </c>
      <c r="S115" s="1" t="s">
        <v>53</v>
      </c>
      <c r="T115" s="21"/>
      <c r="U115" s="22" t="n">
        <v>5000</v>
      </c>
      <c r="V115" s="23" t="n">
        <v>9.155</v>
      </c>
      <c r="W115" s="5" t="n">
        <f aca="false">U115*V115</f>
        <v>45775</v>
      </c>
      <c r="X115" s="24"/>
      <c r="Y115" s="3" t="n">
        <f aca="false">N115-U115</f>
        <v>0</v>
      </c>
      <c r="Z115" s="6" t="n">
        <f aca="false">O115-V115</f>
        <v>0</v>
      </c>
      <c r="AA115" s="5" t="n">
        <f aca="false">P115-W115</f>
        <v>0</v>
      </c>
      <c r="AB115" s="24"/>
    </row>
    <row r="116" customFormat="false" ht="12.75" hidden="false" customHeight="false" outlineLevel="2" collapsed="false">
      <c r="A116" s="1" t="s">
        <v>48</v>
      </c>
      <c r="B116" s="1" t="s">
        <v>26</v>
      </c>
      <c r="C116" s="1" t="s">
        <v>27</v>
      </c>
      <c r="D116" s="1" t="s">
        <v>28</v>
      </c>
      <c r="E116" s="1" t="s">
        <v>66</v>
      </c>
      <c r="F116" s="1" t="s">
        <v>66</v>
      </c>
      <c r="G116" s="1" t="s">
        <v>214</v>
      </c>
      <c r="H116" s="1" t="s">
        <v>215</v>
      </c>
      <c r="I116" s="1" t="s">
        <v>238</v>
      </c>
      <c r="J116" s="1" t="s">
        <v>239</v>
      </c>
      <c r="K116" s="40" t="s">
        <v>33</v>
      </c>
      <c r="L116" s="2" t="s">
        <v>217</v>
      </c>
      <c r="M116" s="21"/>
      <c r="N116" s="3" t="n">
        <v>5000</v>
      </c>
      <c r="O116" s="4" t="n">
        <v>9.18</v>
      </c>
      <c r="P116" s="5" t="n">
        <f aca="false">N116*O116</f>
        <v>45900</v>
      </c>
      <c r="Q116" s="0" t="s">
        <v>52</v>
      </c>
      <c r="R116" s="1" t="n">
        <v>747</v>
      </c>
      <c r="S116" s="1" t="s">
        <v>53</v>
      </c>
      <c r="T116" s="21"/>
      <c r="U116" s="22" t="n">
        <v>5000</v>
      </c>
      <c r="V116" s="23" t="n">
        <v>9.18</v>
      </c>
      <c r="W116" s="5" t="n">
        <f aca="false">U116*V116</f>
        <v>45900</v>
      </c>
      <c r="X116" s="24"/>
      <c r="Y116" s="3" t="n">
        <f aca="false">N116-U116</f>
        <v>0</v>
      </c>
      <c r="Z116" s="6" t="n">
        <f aca="false">O116-V116</f>
        <v>0</v>
      </c>
      <c r="AA116" s="5" t="n">
        <f aca="false">P116-W116</f>
        <v>0</v>
      </c>
      <c r="AB116" s="24"/>
    </row>
    <row r="117" customFormat="false" ht="12.75" hidden="false" customHeight="false" outlineLevel="2" collapsed="false">
      <c r="A117" s="1" t="s">
        <v>48</v>
      </c>
      <c r="B117" s="1" t="s">
        <v>26</v>
      </c>
      <c r="C117" s="1" t="s">
        <v>27</v>
      </c>
      <c r="D117" s="1" t="s">
        <v>28</v>
      </c>
      <c r="E117" s="1" t="s">
        <v>49</v>
      </c>
      <c r="F117" s="1" t="s">
        <v>49</v>
      </c>
      <c r="G117" s="1" t="s">
        <v>214</v>
      </c>
      <c r="H117" s="1" t="s">
        <v>215</v>
      </c>
      <c r="I117" s="1" t="s">
        <v>240</v>
      </c>
      <c r="J117" s="1" t="s">
        <v>241</v>
      </c>
      <c r="K117" s="40" t="s">
        <v>33</v>
      </c>
      <c r="L117" s="2" t="s">
        <v>217</v>
      </c>
      <c r="M117" s="21"/>
      <c r="N117" s="3" t="n">
        <v>5000</v>
      </c>
      <c r="O117" s="4" t="n">
        <v>9.27</v>
      </c>
      <c r="P117" s="5" t="n">
        <f aca="false">N117*O117</f>
        <v>46350</v>
      </c>
      <c r="Q117" s="0" t="s">
        <v>52</v>
      </c>
      <c r="R117" s="1" t="n">
        <v>724</v>
      </c>
      <c r="S117" s="1" t="s">
        <v>53</v>
      </c>
      <c r="T117" s="21"/>
      <c r="U117" s="22" t="n">
        <v>5000</v>
      </c>
      <c r="V117" s="23" t="n">
        <v>9.27</v>
      </c>
      <c r="W117" s="5" t="n">
        <f aca="false">U117*V117</f>
        <v>46350</v>
      </c>
      <c r="X117" s="24"/>
      <c r="Y117" s="3" t="n">
        <f aca="false">N117-U117</f>
        <v>0</v>
      </c>
      <c r="Z117" s="6" t="n">
        <f aca="false">O117-V117</f>
        <v>0</v>
      </c>
      <c r="AA117" s="5" t="n">
        <f aca="false">P117-W117</f>
        <v>0</v>
      </c>
      <c r="AB117" s="24"/>
    </row>
    <row r="118" customFormat="false" ht="12.75" hidden="false" customHeight="false" outlineLevel="2" collapsed="false">
      <c r="A118" s="1" t="s">
        <v>25</v>
      </c>
      <c r="B118" s="1" t="s">
        <v>26</v>
      </c>
      <c r="C118" s="1" t="s">
        <v>27</v>
      </c>
      <c r="D118" s="1" t="s">
        <v>28</v>
      </c>
      <c r="E118" s="1" t="s">
        <v>66</v>
      </c>
      <c r="F118" s="1" t="s">
        <v>66</v>
      </c>
      <c r="G118" s="1" t="s">
        <v>242</v>
      </c>
      <c r="H118" s="1" t="s">
        <v>243</v>
      </c>
      <c r="J118" s="1" t="s">
        <v>244</v>
      </c>
      <c r="K118" s="20" t="s">
        <v>33</v>
      </c>
      <c r="L118" s="2" t="s">
        <v>217</v>
      </c>
      <c r="M118" s="21"/>
      <c r="N118" s="3" t="n">
        <v>9594</v>
      </c>
      <c r="O118" s="4" t="n">
        <v>9.28</v>
      </c>
      <c r="P118" s="5" t="n">
        <f aca="false">N118*O118</f>
        <v>89032.32</v>
      </c>
      <c r="Q118" s="0" t="s">
        <v>35</v>
      </c>
      <c r="R118" s="1" t="n">
        <v>776</v>
      </c>
      <c r="S118" s="1" t="s">
        <v>36</v>
      </c>
      <c r="T118" s="21"/>
      <c r="U118" s="22" t="n">
        <v>9594</v>
      </c>
      <c r="V118" s="23" t="n">
        <v>9.28</v>
      </c>
      <c r="W118" s="5" t="n">
        <f aca="false">U118*V118</f>
        <v>89032.32</v>
      </c>
      <c r="X118" s="24"/>
      <c r="Y118" s="3" t="n">
        <f aca="false">N118-U118</f>
        <v>0</v>
      </c>
      <c r="Z118" s="6" t="n">
        <f aca="false">O118-V118</f>
        <v>0</v>
      </c>
      <c r="AA118" s="5" t="n">
        <f aca="false">P118-W118</f>
        <v>0</v>
      </c>
      <c r="AB118" s="24"/>
    </row>
    <row r="119" customFormat="false" ht="12.75" hidden="false" customHeight="false" outlineLevel="2" collapsed="false">
      <c r="A119" s="1" t="s">
        <v>48</v>
      </c>
      <c r="B119" s="1" t="s">
        <v>26</v>
      </c>
      <c r="C119" s="1" t="s">
        <v>27</v>
      </c>
      <c r="D119" s="1" t="s">
        <v>28</v>
      </c>
      <c r="E119" s="1" t="s">
        <v>71</v>
      </c>
      <c r="F119" s="1" t="s">
        <v>71</v>
      </c>
      <c r="G119" s="1" t="s">
        <v>218</v>
      </c>
      <c r="H119" s="1" t="s">
        <v>219</v>
      </c>
      <c r="I119" s="1" t="s">
        <v>245</v>
      </c>
      <c r="J119" s="1" t="s">
        <v>246</v>
      </c>
      <c r="K119" s="40" t="s">
        <v>90</v>
      </c>
      <c r="L119" s="2" t="s">
        <v>217</v>
      </c>
      <c r="M119" s="21"/>
      <c r="N119" s="3" t="n">
        <v>5000</v>
      </c>
      <c r="O119" s="4" t="n">
        <v>9.4</v>
      </c>
      <c r="P119" s="5" t="n">
        <f aca="false">N119*O119</f>
        <v>47000</v>
      </c>
      <c r="Q119" s="0" t="s">
        <v>52</v>
      </c>
      <c r="R119" s="1" t="n">
        <v>768</v>
      </c>
      <c r="S119" s="1" t="s">
        <v>53</v>
      </c>
      <c r="T119" s="21"/>
      <c r="U119" s="22" t="n">
        <v>5000</v>
      </c>
      <c r="V119" s="23" t="n">
        <v>9.4</v>
      </c>
      <c r="W119" s="5" t="n">
        <f aca="false">U119*V119</f>
        <v>47000</v>
      </c>
      <c r="X119" s="24"/>
      <c r="Y119" s="3" t="n">
        <f aca="false">N119-U119</f>
        <v>0</v>
      </c>
      <c r="Z119" s="6" t="n">
        <f aca="false">O119-V119</f>
        <v>0</v>
      </c>
      <c r="AA119" s="5" t="n">
        <f aca="false">P119-W119</f>
        <v>0</v>
      </c>
      <c r="AB119" s="24"/>
    </row>
    <row r="120" customFormat="false" ht="12.75" hidden="false" customHeight="false" outlineLevel="2" collapsed="false">
      <c r="A120" s="1" t="s">
        <v>25</v>
      </c>
      <c r="B120" s="1" t="s">
        <v>26</v>
      </c>
      <c r="C120" s="1" t="s">
        <v>27</v>
      </c>
      <c r="D120" s="1" t="s">
        <v>28</v>
      </c>
      <c r="E120" s="1" t="s">
        <v>73</v>
      </c>
      <c r="F120" s="1" t="s">
        <v>77</v>
      </c>
      <c r="G120" s="1" t="s">
        <v>242</v>
      </c>
      <c r="H120" s="1" t="s">
        <v>243</v>
      </c>
      <c r="J120" s="1" t="s">
        <v>247</v>
      </c>
      <c r="K120" s="20" t="s">
        <v>33</v>
      </c>
      <c r="L120" s="2" t="s">
        <v>217</v>
      </c>
      <c r="M120" s="21"/>
      <c r="N120" s="3" t="n">
        <v>11600</v>
      </c>
      <c r="O120" s="4" t="n">
        <v>10.7</v>
      </c>
      <c r="P120" s="5" t="n">
        <f aca="false">N120*O120</f>
        <v>124120</v>
      </c>
      <c r="Q120" s="0" t="s">
        <v>35</v>
      </c>
      <c r="R120" s="1" t="n">
        <v>774</v>
      </c>
      <c r="S120" s="1" t="s">
        <v>36</v>
      </c>
      <c r="T120" s="21"/>
      <c r="U120" s="22" t="n">
        <v>11600</v>
      </c>
      <c r="V120" s="23" t="n">
        <v>10.7</v>
      </c>
      <c r="W120" s="5" t="n">
        <f aca="false">U120*V120</f>
        <v>124120</v>
      </c>
      <c r="X120" s="24"/>
      <c r="Y120" s="3" t="n">
        <f aca="false">N120-U120</f>
        <v>0</v>
      </c>
      <c r="Z120" s="6" t="n">
        <f aca="false">O120-V120</f>
        <v>0</v>
      </c>
      <c r="AA120" s="5" t="n">
        <f aca="false">P120-W120</f>
        <v>0</v>
      </c>
      <c r="AB120" s="24"/>
    </row>
    <row r="121" customFormat="false" ht="13.5" hidden="false" customHeight="false" outlineLevel="1" collapsed="false">
      <c r="C121" s="1"/>
      <c r="D121" s="1"/>
      <c r="L121" s="2" t="s">
        <v>248</v>
      </c>
      <c r="M121" s="21"/>
      <c r="N121" s="36" t="n">
        <f aca="false">SUBTOTAL(9,N99:N120)</f>
        <v>181380</v>
      </c>
      <c r="P121" s="37" t="n">
        <f aca="false">SUBTOTAL(9,P99:P120)</f>
        <v>1446156.93</v>
      </c>
      <c r="T121" s="21"/>
      <c r="U121" s="36" t="n">
        <f aca="false">SUBTOTAL(9,U99:U120)</f>
        <v>181380</v>
      </c>
      <c r="W121" s="37" t="n">
        <f aca="false">SUBTOTAL(9,W99:W120)</f>
        <v>1446670.71</v>
      </c>
      <c r="X121" s="24"/>
      <c r="Y121" s="36" t="n">
        <f aca="false">SUBTOTAL(9,Y99:Y120)</f>
        <v>0</v>
      </c>
      <c r="AA121" s="37" t="n">
        <f aca="false">SUBTOTAL(9,AA99:AA120)</f>
        <v>-513.780000000043</v>
      </c>
      <c r="AB121" s="24"/>
    </row>
    <row r="122" customFormat="false" ht="13.5" hidden="false" customHeight="false" outlineLevel="2" collapsed="false">
      <c r="A122" s="1" t="s">
        <v>25</v>
      </c>
      <c r="B122" s="1" t="s">
        <v>26</v>
      </c>
      <c r="C122" s="1" t="s">
        <v>27</v>
      </c>
      <c r="D122" s="1" t="s">
        <v>28</v>
      </c>
      <c r="E122" s="1" t="s">
        <v>74</v>
      </c>
      <c r="F122" s="1" t="s">
        <v>74</v>
      </c>
      <c r="G122" s="1" t="s">
        <v>249</v>
      </c>
      <c r="H122" s="1" t="s">
        <v>250</v>
      </c>
      <c r="J122" s="1" t="s">
        <v>251</v>
      </c>
      <c r="K122" s="20" t="s">
        <v>33</v>
      </c>
      <c r="L122" s="2" t="s">
        <v>252</v>
      </c>
      <c r="M122" s="21"/>
      <c r="N122" s="3" t="n">
        <v>21501</v>
      </c>
      <c r="O122" s="4" t="n">
        <v>5.97</v>
      </c>
      <c r="P122" s="5" t="n">
        <f aca="false">N122*O122</f>
        <v>128360.97</v>
      </c>
      <c r="Q122" s="0" t="s">
        <v>35</v>
      </c>
      <c r="R122" s="1" t="n">
        <v>812</v>
      </c>
      <c r="S122" s="1" t="s">
        <v>36</v>
      </c>
      <c r="T122" s="21"/>
      <c r="U122" s="22" t="n">
        <v>21501</v>
      </c>
      <c r="V122" s="23" t="n">
        <v>5.97</v>
      </c>
      <c r="W122" s="5" t="n">
        <f aca="false">U122*V122</f>
        <v>128360.97</v>
      </c>
      <c r="X122" s="24"/>
      <c r="Y122" s="3" t="n">
        <f aca="false">N122-U122</f>
        <v>0</v>
      </c>
      <c r="Z122" s="6" t="n">
        <f aca="false">O122-V122</f>
        <v>0</v>
      </c>
      <c r="AA122" s="5" t="n">
        <f aca="false">P122-W122</f>
        <v>0</v>
      </c>
      <c r="AB122" s="24"/>
    </row>
    <row r="123" customFormat="false" ht="12.75" hidden="false" customHeight="false" outlineLevel="2" collapsed="false">
      <c r="A123" s="1" t="s">
        <v>25</v>
      </c>
      <c r="B123" s="1" t="s">
        <v>26</v>
      </c>
      <c r="C123" s="1" t="s">
        <v>27</v>
      </c>
      <c r="D123" s="1" t="s">
        <v>28</v>
      </c>
      <c r="E123" s="1" t="s">
        <v>98</v>
      </c>
      <c r="F123" s="1" t="s">
        <v>98</v>
      </c>
      <c r="G123" s="1" t="s">
        <v>249</v>
      </c>
      <c r="H123" s="1" t="s">
        <v>250</v>
      </c>
      <c r="J123" s="1" t="s">
        <v>251</v>
      </c>
      <c r="K123" s="20" t="s">
        <v>206</v>
      </c>
      <c r="L123" s="2" t="s">
        <v>252</v>
      </c>
      <c r="M123" s="21"/>
      <c r="N123" s="3" t="n">
        <v>21501</v>
      </c>
      <c r="O123" s="4" t="n">
        <v>6.67</v>
      </c>
      <c r="P123" s="5" t="n">
        <f aca="false">N123*O123</f>
        <v>143411.67</v>
      </c>
      <c r="Q123" s="0" t="s">
        <v>35</v>
      </c>
      <c r="R123" s="1" t="n">
        <v>811</v>
      </c>
      <c r="S123" s="1" t="s">
        <v>36</v>
      </c>
      <c r="T123" s="21"/>
      <c r="U123" s="22" t="n">
        <v>21501</v>
      </c>
      <c r="V123" s="23" t="n">
        <v>6.67</v>
      </c>
      <c r="W123" s="5" t="n">
        <f aca="false">U123*V123</f>
        <v>143411.67</v>
      </c>
      <c r="X123" s="24"/>
      <c r="Y123" s="3" t="n">
        <f aca="false">N123-U123</f>
        <v>0</v>
      </c>
      <c r="Z123" s="6" t="n">
        <f aca="false">O123-V123</f>
        <v>0</v>
      </c>
      <c r="AA123" s="5" t="n">
        <f aca="false">P123-W123</f>
        <v>0</v>
      </c>
      <c r="AB123" s="24"/>
    </row>
    <row r="124" customFormat="false" ht="12.75" hidden="false" customHeight="false" outlineLevel="2" collapsed="false">
      <c r="A124" s="1" t="s">
        <v>25</v>
      </c>
      <c r="B124" s="1" t="s">
        <v>26</v>
      </c>
      <c r="C124" s="1" t="s">
        <v>27</v>
      </c>
      <c r="D124" s="1" t="s">
        <v>28</v>
      </c>
      <c r="E124" s="1" t="s">
        <v>29</v>
      </c>
      <c r="F124" s="1" t="s">
        <v>29</v>
      </c>
      <c r="G124" s="1" t="s">
        <v>249</v>
      </c>
      <c r="H124" s="1" t="s">
        <v>250</v>
      </c>
      <c r="J124" s="1" t="s">
        <v>251</v>
      </c>
      <c r="K124" s="20" t="s">
        <v>33</v>
      </c>
      <c r="L124" s="2" t="s">
        <v>252</v>
      </c>
      <c r="M124" s="21"/>
      <c r="N124" s="3" t="n">
        <v>21501</v>
      </c>
      <c r="O124" s="4" t="n">
        <v>6.94</v>
      </c>
      <c r="P124" s="5" t="n">
        <f aca="false">N124*O124</f>
        <v>149216.94</v>
      </c>
      <c r="Q124" s="0" t="s">
        <v>35</v>
      </c>
      <c r="R124" s="1" t="n">
        <v>808</v>
      </c>
      <c r="S124" s="1" t="s">
        <v>36</v>
      </c>
      <c r="T124" s="21"/>
      <c r="U124" s="22" t="n">
        <v>21501</v>
      </c>
      <c r="V124" s="23" t="n">
        <v>6.94</v>
      </c>
      <c r="W124" s="5" t="n">
        <f aca="false">U124*V124</f>
        <v>149216.94</v>
      </c>
      <c r="X124" s="24"/>
      <c r="Y124" s="3" t="n">
        <f aca="false">N124-U124</f>
        <v>0</v>
      </c>
      <c r="Z124" s="6" t="n">
        <f aca="false">O124-V124</f>
        <v>0</v>
      </c>
      <c r="AA124" s="5" t="n">
        <f aca="false">P124-W124</f>
        <v>0</v>
      </c>
      <c r="AB124" s="24"/>
    </row>
    <row r="125" customFormat="false" ht="12.75" hidden="false" customHeight="false" outlineLevel="2" collapsed="false">
      <c r="A125" s="1" t="s">
        <v>25</v>
      </c>
      <c r="B125" s="1" t="s">
        <v>26</v>
      </c>
      <c r="C125" s="1" t="s">
        <v>27</v>
      </c>
      <c r="D125" s="1" t="s">
        <v>28</v>
      </c>
      <c r="E125" s="1" t="s">
        <v>37</v>
      </c>
      <c r="F125" s="1" t="s">
        <v>38</v>
      </c>
      <c r="G125" s="1" t="s">
        <v>249</v>
      </c>
      <c r="H125" s="1" t="s">
        <v>250</v>
      </c>
      <c r="J125" s="1" t="s">
        <v>251</v>
      </c>
      <c r="K125" s="20" t="s">
        <v>33</v>
      </c>
      <c r="L125" s="2" t="s">
        <v>252</v>
      </c>
      <c r="M125" s="21"/>
      <c r="N125" s="3" t="n">
        <v>64503</v>
      </c>
      <c r="O125" s="4" t="n">
        <v>7.1</v>
      </c>
      <c r="P125" s="5" t="n">
        <f aca="false">N125*O125</f>
        <v>457971.3</v>
      </c>
      <c r="Q125" s="0" t="s">
        <v>35</v>
      </c>
      <c r="R125" s="1" t="n">
        <v>810</v>
      </c>
      <c r="S125" s="1" t="s">
        <v>36</v>
      </c>
      <c r="T125" s="21"/>
      <c r="U125" s="22" t="n">
        <v>64503</v>
      </c>
      <c r="V125" s="23" t="n">
        <v>7.1</v>
      </c>
      <c r="W125" s="5" t="n">
        <f aca="false">U125*V125</f>
        <v>457971.3</v>
      </c>
      <c r="X125" s="24"/>
      <c r="Y125" s="3" t="n">
        <f aca="false">N125-U125</f>
        <v>0</v>
      </c>
      <c r="Z125" s="6" t="n">
        <f aca="false">O125-V125</f>
        <v>0</v>
      </c>
      <c r="AA125" s="5" t="n">
        <f aca="false">P125-W125</f>
        <v>0</v>
      </c>
      <c r="AB125" s="24"/>
    </row>
    <row r="126" customFormat="false" ht="12.75" hidden="false" customHeight="false" outlineLevel="2" collapsed="false">
      <c r="A126" s="1" t="s">
        <v>25</v>
      </c>
      <c r="B126" s="1" t="s">
        <v>26</v>
      </c>
      <c r="C126" s="1" t="s">
        <v>27</v>
      </c>
      <c r="D126" s="1" t="s">
        <v>28</v>
      </c>
      <c r="E126" s="1" t="s">
        <v>40</v>
      </c>
      <c r="F126" s="1" t="s">
        <v>40</v>
      </c>
      <c r="G126" s="1" t="s">
        <v>249</v>
      </c>
      <c r="H126" s="1" t="s">
        <v>250</v>
      </c>
      <c r="J126" s="1" t="s">
        <v>251</v>
      </c>
      <c r="K126" s="20" t="s">
        <v>33</v>
      </c>
      <c r="L126" s="2" t="s">
        <v>252</v>
      </c>
      <c r="M126" s="21"/>
      <c r="N126" s="3" t="n">
        <v>4572</v>
      </c>
      <c r="O126" s="4" t="n">
        <v>7.12</v>
      </c>
      <c r="P126" s="5" t="n">
        <f aca="false">N126*O126</f>
        <v>32552.64</v>
      </c>
      <c r="Q126" s="0" t="s">
        <v>35</v>
      </c>
      <c r="R126" s="1" t="n">
        <v>822</v>
      </c>
      <c r="S126" s="1" t="s">
        <v>36</v>
      </c>
      <c r="T126" s="21"/>
      <c r="U126" s="22" t="n">
        <v>4572</v>
      </c>
      <c r="V126" s="23" t="n">
        <v>7.12</v>
      </c>
      <c r="W126" s="5" t="n">
        <f aca="false">U126*V126</f>
        <v>32552.64</v>
      </c>
      <c r="X126" s="24"/>
      <c r="Y126" s="3" t="n">
        <f aca="false">N126-U126</f>
        <v>0</v>
      </c>
      <c r="Z126" s="6" t="n">
        <f aca="false">O126-V126</f>
        <v>0</v>
      </c>
      <c r="AA126" s="5" t="n">
        <f aca="false">P126-W126</f>
        <v>0</v>
      </c>
      <c r="AB126" s="24"/>
    </row>
    <row r="127" customFormat="false" ht="12.75" hidden="false" customHeight="false" outlineLevel="2" collapsed="false">
      <c r="A127" s="1" t="s">
        <v>25</v>
      </c>
      <c r="B127" s="1" t="s">
        <v>26</v>
      </c>
      <c r="C127" s="1" t="s">
        <v>27</v>
      </c>
      <c r="D127" s="1" t="s">
        <v>28</v>
      </c>
      <c r="E127" s="1" t="s">
        <v>40</v>
      </c>
      <c r="F127" s="1" t="s">
        <v>40</v>
      </c>
      <c r="G127" s="1" t="s">
        <v>249</v>
      </c>
      <c r="H127" s="1" t="s">
        <v>250</v>
      </c>
      <c r="J127" s="1" t="s">
        <v>251</v>
      </c>
      <c r="K127" s="20" t="s">
        <v>33</v>
      </c>
      <c r="L127" s="2" t="s">
        <v>252</v>
      </c>
      <c r="M127" s="21"/>
      <c r="N127" s="3" t="n">
        <v>21501</v>
      </c>
      <c r="O127" s="4" t="n">
        <v>7.15</v>
      </c>
      <c r="P127" s="5" t="n">
        <f aca="false">N127*O127</f>
        <v>153732.15</v>
      </c>
      <c r="Q127" s="0" t="s">
        <v>35</v>
      </c>
      <c r="R127" s="1" t="n">
        <v>821</v>
      </c>
      <c r="S127" s="1" t="s">
        <v>36</v>
      </c>
      <c r="T127" s="21"/>
      <c r="U127" s="22" t="n">
        <v>21501</v>
      </c>
      <c r="V127" s="23" t="n">
        <v>7.15</v>
      </c>
      <c r="W127" s="5" t="n">
        <f aca="false">U127*V127</f>
        <v>153732.15</v>
      </c>
      <c r="X127" s="24"/>
      <c r="Y127" s="3" t="n">
        <f aca="false">N127-U127</f>
        <v>0</v>
      </c>
      <c r="Z127" s="6" t="n">
        <f aca="false">O127-V127</f>
        <v>0</v>
      </c>
      <c r="AA127" s="5" t="n">
        <f aca="false">P127-W127</f>
        <v>0</v>
      </c>
      <c r="AB127" s="24"/>
    </row>
    <row r="128" customFormat="false" ht="12.75" hidden="false" customHeight="false" outlineLevel="2" collapsed="false">
      <c r="A128" s="1" t="s">
        <v>25</v>
      </c>
      <c r="B128" s="1" t="s">
        <v>26</v>
      </c>
      <c r="C128" s="1" t="s">
        <v>27</v>
      </c>
      <c r="D128" s="1" t="s">
        <v>28</v>
      </c>
      <c r="E128" s="1" t="s">
        <v>41</v>
      </c>
      <c r="F128" s="1" t="s">
        <v>41</v>
      </c>
      <c r="G128" s="1" t="s">
        <v>249</v>
      </c>
      <c r="H128" s="1" t="s">
        <v>250</v>
      </c>
      <c r="J128" s="1" t="s">
        <v>251</v>
      </c>
      <c r="K128" s="20" t="s">
        <v>33</v>
      </c>
      <c r="L128" s="2" t="s">
        <v>252</v>
      </c>
      <c r="M128" s="21"/>
      <c r="N128" s="3" t="n">
        <v>21501</v>
      </c>
      <c r="O128" s="4" t="n">
        <v>7.29</v>
      </c>
      <c r="P128" s="5" t="n">
        <f aca="false">N128*O128</f>
        <v>156742.29</v>
      </c>
      <c r="Q128" s="0" t="s">
        <v>35</v>
      </c>
      <c r="R128" s="1" t="n">
        <v>809</v>
      </c>
      <c r="S128" s="1" t="s">
        <v>36</v>
      </c>
      <c r="T128" s="21"/>
      <c r="U128" s="22" t="n">
        <v>21501</v>
      </c>
      <c r="V128" s="23" t="n">
        <v>7.29</v>
      </c>
      <c r="W128" s="5" t="n">
        <f aca="false">U128*V128</f>
        <v>156742.29</v>
      </c>
      <c r="X128" s="24"/>
      <c r="Y128" s="3" t="n">
        <f aca="false">N128-U128</f>
        <v>0</v>
      </c>
      <c r="Z128" s="6" t="n">
        <f aca="false">O128-V128</f>
        <v>0</v>
      </c>
      <c r="AA128" s="5" t="n">
        <f aca="false">P128-W128</f>
        <v>0</v>
      </c>
      <c r="AB128" s="24"/>
    </row>
    <row r="129" customFormat="false" ht="12.75" hidden="false" customHeight="false" outlineLevel="2" collapsed="false">
      <c r="A129" s="25" t="s">
        <v>25</v>
      </c>
      <c r="B129" s="25" t="s">
        <v>26</v>
      </c>
      <c r="C129" s="25" t="s">
        <v>27</v>
      </c>
      <c r="D129" s="25" t="s">
        <v>28</v>
      </c>
      <c r="E129" s="25" t="s">
        <v>42</v>
      </c>
      <c r="F129" s="25" t="s">
        <v>42</v>
      </c>
      <c r="G129" s="25" t="s">
        <v>249</v>
      </c>
      <c r="H129" s="25" t="s">
        <v>250</v>
      </c>
      <c r="I129" s="25"/>
      <c r="J129" s="25" t="s">
        <v>251</v>
      </c>
      <c r="K129" s="26" t="s">
        <v>33</v>
      </c>
      <c r="L129" s="27" t="s">
        <v>252</v>
      </c>
      <c r="M129" s="21"/>
      <c r="N129" s="28" t="n">
        <v>21501</v>
      </c>
      <c r="O129" s="29" t="n">
        <v>7.4</v>
      </c>
      <c r="P129" s="30" t="n">
        <f aca="false">N129*O129</f>
        <v>159107.4</v>
      </c>
      <c r="Q129" s="31" t="s">
        <v>35</v>
      </c>
      <c r="R129" s="25" t="n">
        <v>806</v>
      </c>
      <c r="S129" s="25" t="s">
        <v>36</v>
      </c>
      <c r="T129" s="21"/>
      <c r="U129" s="32" t="n">
        <v>21501</v>
      </c>
      <c r="V129" s="33" t="n">
        <v>7.4</v>
      </c>
      <c r="W129" s="30" t="n">
        <f aca="false">U129*V129</f>
        <v>159107.4</v>
      </c>
      <c r="X129" s="24"/>
      <c r="Y129" s="28" t="n">
        <f aca="false">N129-U129</f>
        <v>0</v>
      </c>
      <c r="Z129" s="34" t="n">
        <f aca="false">O129-V129</f>
        <v>0</v>
      </c>
      <c r="AA129" s="30" t="n">
        <f aca="false">P129-W129</f>
        <v>0</v>
      </c>
      <c r="AB129" s="24"/>
    </row>
    <row r="130" customFormat="false" ht="12.75" hidden="false" customHeight="false" outlineLevel="2" collapsed="false">
      <c r="A130" s="25" t="s">
        <v>25</v>
      </c>
      <c r="B130" s="25" t="s">
        <v>26</v>
      </c>
      <c r="C130" s="25" t="s">
        <v>27</v>
      </c>
      <c r="D130" s="25" t="s">
        <v>28</v>
      </c>
      <c r="E130" s="25" t="s">
        <v>43</v>
      </c>
      <c r="F130" s="25" t="s">
        <v>44</v>
      </c>
      <c r="G130" s="25" t="s">
        <v>249</v>
      </c>
      <c r="H130" s="25" t="s">
        <v>250</v>
      </c>
      <c r="I130" s="25"/>
      <c r="J130" s="25" t="s">
        <v>251</v>
      </c>
      <c r="K130" s="26" t="s">
        <v>33</v>
      </c>
      <c r="L130" s="27" t="s">
        <v>252</v>
      </c>
      <c r="M130" s="21"/>
      <c r="N130" s="28" t="n">
        <v>14607</v>
      </c>
      <c r="O130" s="29" t="n">
        <v>7.66</v>
      </c>
      <c r="P130" s="30" t="n">
        <f aca="false">N130*O130</f>
        <v>111889.62</v>
      </c>
      <c r="Q130" s="31" t="s">
        <v>35</v>
      </c>
      <c r="R130" s="25" t="n">
        <v>820</v>
      </c>
      <c r="S130" s="25" t="s">
        <v>36</v>
      </c>
      <c r="T130" s="21"/>
      <c r="U130" s="32" t="n">
        <v>14649</v>
      </c>
      <c r="V130" s="33" t="n">
        <v>7.66</v>
      </c>
      <c r="W130" s="30" t="n">
        <f aca="false">U130*V130</f>
        <v>112211.34</v>
      </c>
      <c r="X130" s="24"/>
      <c r="Y130" s="28" t="n">
        <f aca="false">N130-U130</f>
        <v>-42</v>
      </c>
      <c r="Z130" s="34" t="n">
        <f aca="false">O130-V130</f>
        <v>0</v>
      </c>
      <c r="AA130" s="30" t="n">
        <f aca="false">P130-W130</f>
        <v>-321.720000000001</v>
      </c>
      <c r="AB130" s="24"/>
      <c r="AC130" s="31" t="s">
        <v>224</v>
      </c>
    </row>
    <row r="131" customFormat="false" ht="12.75" hidden="false" customHeight="false" outlineLevel="2" collapsed="false">
      <c r="A131" s="1" t="s">
        <v>25</v>
      </c>
      <c r="B131" s="1" t="s">
        <v>26</v>
      </c>
      <c r="C131" s="1" t="s">
        <v>27</v>
      </c>
      <c r="D131" s="1" t="s">
        <v>28</v>
      </c>
      <c r="E131" s="1" t="s">
        <v>43</v>
      </c>
      <c r="F131" s="1" t="s">
        <v>44</v>
      </c>
      <c r="G131" s="1" t="s">
        <v>249</v>
      </c>
      <c r="H131" s="1" t="s">
        <v>250</v>
      </c>
      <c r="J131" s="1" t="s">
        <v>251</v>
      </c>
      <c r="K131" s="20" t="s">
        <v>206</v>
      </c>
      <c r="L131" s="2" t="s">
        <v>252</v>
      </c>
      <c r="M131" s="21"/>
      <c r="N131" s="3" t="n">
        <v>64503</v>
      </c>
      <c r="O131" s="4" t="n">
        <v>7.69</v>
      </c>
      <c r="P131" s="5" t="n">
        <f aca="false">N131*O131</f>
        <v>496028.07</v>
      </c>
      <c r="Q131" s="0" t="s">
        <v>35</v>
      </c>
      <c r="R131" s="1" t="n">
        <v>819</v>
      </c>
      <c r="S131" s="1" t="s">
        <v>36</v>
      </c>
      <c r="T131" s="21"/>
      <c r="U131" s="22" t="n">
        <v>64503</v>
      </c>
      <c r="V131" s="23" t="n">
        <v>7.69</v>
      </c>
      <c r="W131" s="5" t="n">
        <f aca="false">U131*V131</f>
        <v>496028.07</v>
      </c>
      <c r="X131" s="24"/>
      <c r="Y131" s="3" t="n">
        <f aca="false">N131-U131</f>
        <v>0</v>
      </c>
      <c r="Z131" s="6" t="n">
        <f aca="false">O131-V131</f>
        <v>0</v>
      </c>
      <c r="AA131" s="5" t="n">
        <f aca="false">P131-W131</f>
        <v>0</v>
      </c>
      <c r="AB131" s="24"/>
      <c r="AC131" s="41" t="s">
        <v>225</v>
      </c>
    </row>
    <row r="132" customFormat="false" ht="12.75" hidden="false" customHeight="false" outlineLevel="2" collapsed="false">
      <c r="A132" s="1" t="s">
        <v>25</v>
      </c>
      <c r="B132" s="1" t="s">
        <v>26</v>
      </c>
      <c r="C132" s="1" t="s">
        <v>27</v>
      </c>
      <c r="D132" s="1" t="s">
        <v>28</v>
      </c>
      <c r="E132" s="1" t="s">
        <v>45</v>
      </c>
      <c r="F132" s="1" t="s">
        <v>45</v>
      </c>
      <c r="G132" s="1" t="s">
        <v>249</v>
      </c>
      <c r="H132" s="1" t="s">
        <v>250</v>
      </c>
      <c r="J132" s="1" t="s">
        <v>251</v>
      </c>
      <c r="K132" s="20" t="s">
        <v>33</v>
      </c>
      <c r="L132" s="2" t="s">
        <v>252</v>
      </c>
      <c r="M132" s="21"/>
      <c r="N132" s="3" t="n">
        <v>21501</v>
      </c>
      <c r="O132" s="4" t="n">
        <v>7.7</v>
      </c>
      <c r="P132" s="5" t="n">
        <f aca="false">N132*O132</f>
        <v>165557.7</v>
      </c>
      <c r="Q132" s="0" t="s">
        <v>35</v>
      </c>
      <c r="R132" s="1" t="n">
        <v>807</v>
      </c>
      <c r="S132" s="1" t="s">
        <v>36</v>
      </c>
      <c r="T132" s="21"/>
      <c r="U132" s="22" t="n">
        <v>21501</v>
      </c>
      <c r="V132" s="23" t="n">
        <v>7.7</v>
      </c>
      <c r="W132" s="5" t="n">
        <f aca="false">U132*V132</f>
        <v>165557.7</v>
      </c>
      <c r="X132" s="24"/>
      <c r="Y132" s="3" t="n">
        <f aca="false">N132-U132</f>
        <v>0</v>
      </c>
      <c r="Z132" s="6" t="n">
        <f aca="false">O132-V132</f>
        <v>0</v>
      </c>
      <c r="AA132" s="5" t="n">
        <f aca="false">P132-W132</f>
        <v>0</v>
      </c>
      <c r="AB132" s="24"/>
    </row>
    <row r="133" customFormat="false" ht="12.75" hidden="false" customHeight="false" outlineLevel="2" collapsed="false">
      <c r="A133" s="1" t="s">
        <v>25</v>
      </c>
      <c r="B133" s="1" t="s">
        <v>26</v>
      </c>
      <c r="C133" s="1" t="s">
        <v>27</v>
      </c>
      <c r="D133" s="1" t="s">
        <v>28</v>
      </c>
      <c r="E133" s="1" t="s">
        <v>46</v>
      </c>
      <c r="F133" s="1" t="s">
        <v>46</v>
      </c>
      <c r="G133" s="1" t="s">
        <v>249</v>
      </c>
      <c r="H133" s="1" t="s">
        <v>250</v>
      </c>
      <c r="J133" s="1" t="s">
        <v>251</v>
      </c>
      <c r="K133" s="20" t="s">
        <v>33</v>
      </c>
      <c r="L133" s="2" t="s">
        <v>252</v>
      </c>
      <c r="M133" s="21"/>
      <c r="N133" s="3" t="n">
        <v>6237</v>
      </c>
      <c r="O133" s="4" t="n">
        <v>7.875</v>
      </c>
      <c r="P133" s="5" t="n">
        <f aca="false">N133*O133</f>
        <v>49116.375</v>
      </c>
      <c r="Q133" s="0" t="s">
        <v>35</v>
      </c>
      <c r="R133" s="1" t="n">
        <v>818</v>
      </c>
      <c r="S133" s="1" t="s">
        <v>36</v>
      </c>
      <c r="T133" s="21"/>
      <c r="U133" s="22" t="n">
        <v>6237</v>
      </c>
      <c r="V133" s="23" t="n">
        <v>7.875</v>
      </c>
      <c r="W133" s="5" t="n">
        <f aca="false">U133*V133</f>
        <v>49116.375</v>
      </c>
      <c r="X133" s="24"/>
      <c r="Y133" s="3" t="n">
        <f aca="false">N133-U133</f>
        <v>0</v>
      </c>
      <c r="Z133" s="6" t="n">
        <f aca="false">O133-V133</f>
        <v>0</v>
      </c>
      <c r="AA133" s="5" t="n">
        <f aca="false">P133-W133</f>
        <v>0</v>
      </c>
      <c r="AB133" s="24"/>
    </row>
    <row r="134" customFormat="false" ht="12.75" hidden="false" customHeight="false" outlineLevel="2" collapsed="false">
      <c r="A134" s="1" t="s">
        <v>25</v>
      </c>
      <c r="B134" s="1" t="s">
        <v>26</v>
      </c>
      <c r="C134" s="1" t="s">
        <v>27</v>
      </c>
      <c r="D134" s="1" t="s">
        <v>28</v>
      </c>
      <c r="E134" s="1" t="s">
        <v>46</v>
      </c>
      <c r="F134" s="1" t="s">
        <v>46</v>
      </c>
      <c r="G134" s="1" t="s">
        <v>249</v>
      </c>
      <c r="H134" s="1" t="s">
        <v>250</v>
      </c>
      <c r="J134" s="1" t="s">
        <v>251</v>
      </c>
      <c r="K134" s="20" t="s">
        <v>33</v>
      </c>
      <c r="L134" s="2" t="s">
        <v>252</v>
      </c>
      <c r="M134" s="21"/>
      <c r="N134" s="3" t="n">
        <v>10000</v>
      </c>
      <c r="O134" s="4" t="n">
        <v>7.945</v>
      </c>
      <c r="P134" s="5" t="n">
        <f aca="false">N134*O134</f>
        <v>79450</v>
      </c>
      <c r="Q134" s="0" t="s">
        <v>35</v>
      </c>
      <c r="R134" s="1" t="n">
        <v>817</v>
      </c>
      <c r="S134" s="1" t="s">
        <v>36</v>
      </c>
      <c r="T134" s="21"/>
      <c r="U134" s="22" t="n">
        <v>10000</v>
      </c>
      <c r="V134" s="23" t="n">
        <v>7.945</v>
      </c>
      <c r="W134" s="5" t="n">
        <f aca="false">U134*V134</f>
        <v>79450</v>
      </c>
      <c r="X134" s="24"/>
      <c r="Y134" s="3" t="n">
        <f aca="false">N134-U134</f>
        <v>0</v>
      </c>
      <c r="Z134" s="6" t="n">
        <f aca="false">O134-V134</f>
        <v>0</v>
      </c>
      <c r="AA134" s="5" t="n">
        <f aca="false">P134-W134</f>
        <v>0</v>
      </c>
      <c r="AB134" s="24"/>
    </row>
    <row r="135" customFormat="false" ht="12.75" hidden="false" customHeight="false" outlineLevel="2" collapsed="false">
      <c r="A135" s="1" t="s">
        <v>25</v>
      </c>
      <c r="B135" s="1" t="s">
        <v>26</v>
      </c>
      <c r="C135" s="1" t="s">
        <v>27</v>
      </c>
      <c r="D135" s="1" t="s">
        <v>28</v>
      </c>
      <c r="E135" s="1" t="s">
        <v>114</v>
      </c>
      <c r="F135" s="1" t="s">
        <v>114</v>
      </c>
      <c r="G135" s="1" t="s">
        <v>249</v>
      </c>
      <c r="H135" s="1" t="s">
        <v>250</v>
      </c>
      <c r="J135" s="1" t="s">
        <v>251</v>
      </c>
      <c r="K135" s="20" t="s">
        <v>33</v>
      </c>
      <c r="L135" s="2" t="s">
        <v>252</v>
      </c>
      <c r="M135" s="21"/>
      <c r="N135" s="3" t="n">
        <v>11501</v>
      </c>
      <c r="O135" s="4" t="n">
        <v>8.28</v>
      </c>
      <c r="P135" s="5" t="n">
        <f aca="false">N135*O135</f>
        <v>95228.28</v>
      </c>
      <c r="Q135" s="0" t="s">
        <v>35</v>
      </c>
      <c r="R135" s="1" t="n">
        <v>816</v>
      </c>
      <c r="S135" s="1" t="s">
        <v>36</v>
      </c>
      <c r="T135" s="21"/>
      <c r="U135" s="22" t="n">
        <v>11501</v>
      </c>
      <c r="V135" s="23" t="n">
        <v>8.28</v>
      </c>
      <c r="W135" s="5" t="n">
        <f aca="false">U135*V135</f>
        <v>95228.28</v>
      </c>
      <c r="X135" s="24"/>
      <c r="Y135" s="3" t="n">
        <f aca="false">N135-U135</f>
        <v>0</v>
      </c>
      <c r="Z135" s="6" t="n">
        <f aca="false">O135-V135</f>
        <v>0</v>
      </c>
      <c r="AA135" s="5" t="n">
        <f aca="false">P135-W135</f>
        <v>0</v>
      </c>
      <c r="AB135" s="24"/>
    </row>
    <row r="136" customFormat="false" ht="12.75" hidden="false" customHeight="false" outlineLevel="2" collapsed="false">
      <c r="A136" s="1" t="s">
        <v>25</v>
      </c>
      <c r="B136" s="1" t="s">
        <v>26</v>
      </c>
      <c r="C136" s="1" t="s">
        <v>27</v>
      </c>
      <c r="D136" s="1" t="s">
        <v>28</v>
      </c>
      <c r="E136" s="1" t="s">
        <v>114</v>
      </c>
      <c r="F136" s="1" t="s">
        <v>114</v>
      </c>
      <c r="G136" s="1" t="s">
        <v>249</v>
      </c>
      <c r="H136" s="1" t="s">
        <v>250</v>
      </c>
      <c r="J136" s="1" t="s">
        <v>251</v>
      </c>
      <c r="K136" s="20" t="s">
        <v>33</v>
      </c>
      <c r="L136" s="2" t="s">
        <v>252</v>
      </c>
      <c r="M136" s="21"/>
      <c r="N136" s="3" t="n">
        <v>10000</v>
      </c>
      <c r="O136" s="4" t="n">
        <v>8.42</v>
      </c>
      <c r="P136" s="5" t="n">
        <f aca="false">N136*O136</f>
        <v>84200</v>
      </c>
      <c r="Q136" s="0" t="s">
        <v>35</v>
      </c>
      <c r="R136" s="1" t="n">
        <v>815</v>
      </c>
      <c r="S136" s="1" t="s">
        <v>36</v>
      </c>
      <c r="T136" s="21"/>
      <c r="U136" s="22" t="n">
        <v>10000</v>
      </c>
      <c r="V136" s="23" t="n">
        <v>8.42</v>
      </c>
      <c r="W136" s="5" t="n">
        <f aca="false">U136*V136</f>
        <v>84200</v>
      </c>
      <c r="X136" s="24"/>
      <c r="Y136" s="3" t="n">
        <f aca="false">N136-U136</f>
        <v>0</v>
      </c>
      <c r="Z136" s="6" t="n">
        <f aca="false">O136-V136</f>
        <v>0</v>
      </c>
      <c r="AA136" s="5" t="n">
        <f aca="false">P136-W136</f>
        <v>0</v>
      </c>
      <c r="AB136" s="24"/>
    </row>
    <row r="137" customFormat="false" ht="12.75" hidden="false" customHeight="false" outlineLevel="2" collapsed="false">
      <c r="A137" s="1" t="s">
        <v>25</v>
      </c>
      <c r="B137" s="1" t="s">
        <v>26</v>
      </c>
      <c r="C137" s="1" t="s">
        <v>27</v>
      </c>
      <c r="D137" s="1" t="s">
        <v>28</v>
      </c>
      <c r="E137" s="1" t="s">
        <v>122</v>
      </c>
      <c r="F137" s="1" t="s">
        <v>123</v>
      </c>
      <c r="G137" s="1" t="s">
        <v>249</v>
      </c>
      <c r="H137" s="1" t="s">
        <v>250</v>
      </c>
      <c r="J137" s="1" t="s">
        <v>251</v>
      </c>
      <c r="K137" s="20" t="s">
        <v>33</v>
      </c>
      <c r="L137" s="2" t="s">
        <v>252</v>
      </c>
      <c r="M137" s="21"/>
      <c r="N137" s="3" t="n">
        <v>60000</v>
      </c>
      <c r="O137" s="4" t="n">
        <v>8.845</v>
      </c>
      <c r="P137" s="5" t="n">
        <f aca="false">N137*O137</f>
        <v>530700</v>
      </c>
      <c r="Q137" s="0" t="s">
        <v>35</v>
      </c>
      <c r="R137" s="1" t="n">
        <v>813</v>
      </c>
      <c r="S137" s="1" t="s">
        <v>36</v>
      </c>
      <c r="T137" s="21"/>
      <c r="U137" s="22" t="n">
        <v>60000</v>
      </c>
      <c r="V137" s="23" t="n">
        <v>8.845</v>
      </c>
      <c r="W137" s="5" t="n">
        <f aca="false">U137*V137</f>
        <v>530700</v>
      </c>
      <c r="X137" s="24"/>
      <c r="Y137" s="3" t="n">
        <f aca="false">N137-U137</f>
        <v>0</v>
      </c>
      <c r="Z137" s="6" t="n">
        <f aca="false">O137-V137</f>
        <v>0</v>
      </c>
      <c r="AA137" s="5" t="n">
        <f aca="false">P137-W137</f>
        <v>0</v>
      </c>
      <c r="AB137" s="24"/>
    </row>
    <row r="138" customFormat="false" ht="12.75" hidden="false" customHeight="false" outlineLevel="2" collapsed="false">
      <c r="A138" s="1" t="s">
        <v>25</v>
      </c>
      <c r="B138" s="1" t="s">
        <v>26</v>
      </c>
      <c r="C138" s="1" t="s">
        <v>27</v>
      </c>
      <c r="D138" s="1" t="s">
        <v>28</v>
      </c>
      <c r="E138" s="1" t="s">
        <v>122</v>
      </c>
      <c r="F138" s="1" t="s">
        <v>123</v>
      </c>
      <c r="G138" s="1" t="s">
        <v>249</v>
      </c>
      <c r="H138" s="1" t="s">
        <v>250</v>
      </c>
      <c r="J138" s="1" t="s">
        <v>251</v>
      </c>
      <c r="K138" s="20" t="s">
        <v>33</v>
      </c>
      <c r="L138" s="2" t="s">
        <v>252</v>
      </c>
      <c r="M138" s="21"/>
      <c r="N138" s="3" t="n">
        <v>26004</v>
      </c>
      <c r="O138" s="4" t="n">
        <v>8.885</v>
      </c>
      <c r="P138" s="5" t="n">
        <f aca="false">N138*O138</f>
        <v>231045.54</v>
      </c>
      <c r="Q138" s="0" t="s">
        <v>35</v>
      </c>
      <c r="R138" s="1" t="n">
        <v>814</v>
      </c>
      <c r="S138" s="1" t="s">
        <v>36</v>
      </c>
      <c r="T138" s="21"/>
      <c r="U138" s="22" t="n">
        <v>26004</v>
      </c>
      <c r="V138" s="23" t="n">
        <v>8.885</v>
      </c>
      <c r="W138" s="5" t="n">
        <f aca="false">U138*V138</f>
        <v>231045.54</v>
      </c>
      <c r="X138" s="24"/>
      <c r="Y138" s="3" t="n">
        <f aca="false">N138-U138</f>
        <v>0</v>
      </c>
      <c r="Z138" s="6" t="n">
        <f aca="false">O138-V138</f>
        <v>0</v>
      </c>
      <c r="AA138" s="5" t="n">
        <f aca="false">P138-W138</f>
        <v>0</v>
      </c>
      <c r="AB138" s="24"/>
    </row>
    <row r="139" customFormat="false" ht="12.75" hidden="false" customHeight="false" outlineLevel="2" collapsed="false">
      <c r="A139" s="1" t="s">
        <v>48</v>
      </c>
      <c r="B139" s="1" t="s">
        <v>26</v>
      </c>
      <c r="C139" s="1" t="s">
        <v>27</v>
      </c>
      <c r="D139" s="1" t="s">
        <v>28</v>
      </c>
      <c r="E139" s="1" t="s">
        <v>49</v>
      </c>
      <c r="F139" s="1" t="s">
        <v>49</v>
      </c>
      <c r="G139" s="1" t="s">
        <v>249</v>
      </c>
      <c r="H139" s="1" t="s">
        <v>250</v>
      </c>
      <c r="I139" s="1" t="s">
        <v>253</v>
      </c>
      <c r="J139" s="1" t="s">
        <v>254</v>
      </c>
      <c r="K139" s="20" t="s">
        <v>33</v>
      </c>
      <c r="L139" s="2" t="s">
        <v>252</v>
      </c>
      <c r="M139" s="21"/>
      <c r="N139" s="3" t="n">
        <v>5000</v>
      </c>
      <c r="O139" s="4" t="n">
        <v>8.93</v>
      </c>
      <c r="P139" s="5" t="n">
        <f aca="false">N139*O139</f>
        <v>44650</v>
      </c>
      <c r="Q139" s="0" t="s">
        <v>52</v>
      </c>
      <c r="R139" s="1" t="n">
        <v>716</v>
      </c>
      <c r="S139" s="1" t="s">
        <v>53</v>
      </c>
      <c r="T139" s="21"/>
      <c r="U139" s="22" t="n">
        <v>5000</v>
      </c>
      <c r="V139" s="23" t="n">
        <v>8.93</v>
      </c>
      <c r="W139" s="5" t="n">
        <f aca="false">U139*V139</f>
        <v>44650</v>
      </c>
      <c r="X139" s="24"/>
      <c r="Y139" s="3" t="n">
        <f aca="false">N139-U139</f>
        <v>0</v>
      </c>
      <c r="Z139" s="6" t="n">
        <f aca="false">O139-V139</f>
        <v>0</v>
      </c>
      <c r="AA139" s="5" t="n">
        <f aca="false">P139-W139</f>
        <v>0</v>
      </c>
      <c r="AB139" s="24"/>
    </row>
    <row r="140" customFormat="false" ht="12.75" hidden="false" customHeight="false" outlineLevel="2" collapsed="false">
      <c r="A140" s="1" t="s">
        <v>48</v>
      </c>
      <c r="B140" s="1" t="s">
        <v>26</v>
      </c>
      <c r="C140" s="1" t="s">
        <v>27</v>
      </c>
      <c r="D140" s="1" t="s">
        <v>28</v>
      </c>
      <c r="E140" s="1" t="s">
        <v>49</v>
      </c>
      <c r="F140" s="1" t="s">
        <v>49</v>
      </c>
      <c r="G140" s="1" t="s">
        <v>249</v>
      </c>
      <c r="H140" s="1" t="s">
        <v>250</v>
      </c>
      <c r="I140" s="1" t="s">
        <v>255</v>
      </c>
      <c r="J140" s="1" t="s">
        <v>256</v>
      </c>
      <c r="K140" s="20" t="s">
        <v>33</v>
      </c>
      <c r="L140" s="2" t="s">
        <v>252</v>
      </c>
      <c r="M140" s="21"/>
      <c r="N140" s="3" t="n">
        <v>5000</v>
      </c>
      <c r="O140" s="4" t="n">
        <v>9.03</v>
      </c>
      <c r="P140" s="5" t="n">
        <f aca="false">N140*O140</f>
        <v>45150</v>
      </c>
      <c r="Q140" s="0" t="s">
        <v>52</v>
      </c>
      <c r="R140" s="1" t="n">
        <v>717</v>
      </c>
      <c r="S140" s="1" t="s">
        <v>53</v>
      </c>
      <c r="T140" s="21"/>
      <c r="U140" s="22" t="n">
        <v>5000</v>
      </c>
      <c r="V140" s="23" t="n">
        <v>9.03</v>
      </c>
      <c r="W140" s="5" t="n">
        <f aca="false">U140*V140</f>
        <v>45150</v>
      </c>
      <c r="X140" s="24"/>
      <c r="Y140" s="3" t="n">
        <f aca="false">N140-U140</f>
        <v>0</v>
      </c>
      <c r="Z140" s="6" t="n">
        <f aca="false">O140-V140</f>
        <v>0</v>
      </c>
      <c r="AA140" s="5" t="n">
        <f aca="false">P140-W140</f>
        <v>0</v>
      </c>
      <c r="AB140" s="24"/>
    </row>
    <row r="141" customFormat="false" ht="12.75" hidden="false" customHeight="false" outlineLevel="2" collapsed="false">
      <c r="A141" s="1" t="s">
        <v>48</v>
      </c>
      <c r="B141" s="1" t="s">
        <v>26</v>
      </c>
      <c r="C141" s="1" t="s">
        <v>27</v>
      </c>
      <c r="D141" s="1" t="s">
        <v>28</v>
      </c>
      <c r="E141" s="1" t="s">
        <v>66</v>
      </c>
      <c r="F141" s="1" t="s">
        <v>66</v>
      </c>
      <c r="G141" s="1" t="s">
        <v>249</v>
      </c>
      <c r="H141" s="1" t="s">
        <v>250</v>
      </c>
      <c r="I141" s="1" t="s">
        <v>257</v>
      </c>
      <c r="J141" s="1" t="s">
        <v>258</v>
      </c>
      <c r="K141" s="20" t="s">
        <v>33</v>
      </c>
      <c r="L141" s="2" t="s">
        <v>252</v>
      </c>
      <c r="M141" s="21"/>
      <c r="N141" s="3" t="n">
        <v>5000</v>
      </c>
      <c r="O141" s="4" t="n">
        <v>9.03</v>
      </c>
      <c r="P141" s="5" t="n">
        <f aca="false">N141*O141</f>
        <v>45150</v>
      </c>
      <c r="Q141" s="0" t="s">
        <v>52</v>
      </c>
      <c r="R141" s="1" t="n">
        <v>739</v>
      </c>
      <c r="S141" s="1" t="s">
        <v>53</v>
      </c>
      <c r="T141" s="21"/>
      <c r="U141" s="22" t="n">
        <v>5000</v>
      </c>
      <c r="V141" s="23" t="n">
        <v>9.03</v>
      </c>
      <c r="W141" s="5" t="n">
        <f aca="false">U141*V141</f>
        <v>45150</v>
      </c>
      <c r="X141" s="24"/>
      <c r="Y141" s="3" t="n">
        <f aca="false">N141-U141</f>
        <v>0</v>
      </c>
      <c r="Z141" s="6" t="n">
        <f aca="false">O141-V141</f>
        <v>0</v>
      </c>
      <c r="AA141" s="5" t="n">
        <f aca="false">P141-W141</f>
        <v>0</v>
      </c>
      <c r="AB141" s="24"/>
    </row>
    <row r="142" customFormat="false" ht="12.75" hidden="false" customHeight="false" outlineLevel="2" collapsed="false">
      <c r="A142" s="1" t="s">
        <v>48</v>
      </c>
      <c r="B142" s="1" t="s">
        <v>26</v>
      </c>
      <c r="C142" s="1" t="s">
        <v>27</v>
      </c>
      <c r="D142" s="1" t="s">
        <v>28</v>
      </c>
      <c r="E142" s="1" t="s">
        <v>71</v>
      </c>
      <c r="F142" s="1" t="s">
        <v>71</v>
      </c>
      <c r="G142" s="1" t="s">
        <v>249</v>
      </c>
      <c r="H142" s="1" t="s">
        <v>250</v>
      </c>
      <c r="I142" s="1" t="s">
        <v>259</v>
      </c>
      <c r="J142" s="1" t="s">
        <v>260</v>
      </c>
      <c r="K142" s="20" t="s">
        <v>33</v>
      </c>
      <c r="L142" s="2" t="s">
        <v>252</v>
      </c>
      <c r="M142" s="21"/>
      <c r="N142" s="3" t="n">
        <v>5000</v>
      </c>
      <c r="O142" s="4" t="n">
        <v>9.045</v>
      </c>
      <c r="P142" s="5" t="n">
        <f aca="false">N142*O142</f>
        <v>45225</v>
      </c>
      <c r="Q142" s="0" t="s">
        <v>52</v>
      </c>
      <c r="R142" s="1" t="n">
        <v>765</v>
      </c>
      <c r="S142" s="1" t="s">
        <v>53</v>
      </c>
      <c r="T142" s="21"/>
      <c r="U142" s="22" t="n">
        <v>5000</v>
      </c>
      <c r="V142" s="23" t="n">
        <v>9.045</v>
      </c>
      <c r="W142" s="5" t="n">
        <f aca="false">U142*V142</f>
        <v>45225</v>
      </c>
      <c r="X142" s="24"/>
      <c r="Y142" s="3" t="n">
        <f aca="false">N142-U142</f>
        <v>0</v>
      </c>
      <c r="Z142" s="6" t="n">
        <f aca="false">O142-V142</f>
        <v>0</v>
      </c>
      <c r="AA142" s="5" t="n">
        <f aca="false">P142-W142</f>
        <v>0</v>
      </c>
      <c r="AB142" s="24"/>
    </row>
    <row r="143" customFormat="false" ht="12.75" hidden="false" customHeight="false" outlineLevel="2" collapsed="false">
      <c r="A143" s="1" t="s">
        <v>48</v>
      </c>
      <c r="B143" s="1" t="s">
        <v>26</v>
      </c>
      <c r="C143" s="1" t="s">
        <v>27</v>
      </c>
      <c r="D143" s="1" t="s">
        <v>28</v>
      </c>
      <c r="E143" s="1" t="s">
        <v>49</v>
      </c>
      <c r="F143" s="1" t="s">
        <v>49</v>
      </c>
      <c r="G143" s="1" t="s">
        <v>249</v>
      </c>
      <c r="H143" s="1" t="s">
        <v>250</v>
      </c>
      <c r="I143" s="1" t="s">
        <v>261</v>
      </c>
      <c r="J143" s="1" t="s">
        <v>262</v>
      </c>
      <c r="K143" s="20" t="s">
        <v>33</v>
      </c>
      <c r="L143" s="2" t="s">
        <v>252</v>
      </c>
      <c r="M143" s="21"/>
      <c r="N143" s="3" t="n">
        <v>1501</v>
      </c>
      <c r="O143" s="4" t="n">
        <v>9.055</v>
      </c>
      <c r="P143" s="5" t="n">
        <f aca="false">N143*O143</f>
        <v>13591.555</v>
      </c>
      <c r="Q143" s="0" t="s">
        <v>52</v>
      </c>
      <c r="R143" s="1" t="n">
        <v>718</v>
      </c>
      <c r="S143" s="1" t="s">
        <v>53</v>
      </c>
      <c r="T143" s="21"/>
      <c r="U143" s="22" t="n">
        <v>1501</v>
      </c>
      <c r="V143" s="23" t="n">
        <v>9.055</v>
      </c>
      <c r="W143" s="5" t="n">
        <f aca="false">U143*V143</f>
        <v>13591.555</v>
      </c>
      <c r="X143" s="24"/>
      <c r="Y143" s="3" t="n">
        <f aca="false">N143-U143</f>
        <v>0</v>
      </c>
      <c r="Z143" s="6" t="n">
        <f aca="false">O143-V143</f>
        <v>0</v>
      </c>
      <c r="AA143" s="5" t="n">
        <f aca="false">P143-W143</f>
        <v>0</v>
      </c>
      <c r="AB143" s="24"/>
    </row>
    <row r="144" customFormat="false" ht="12.75" hidden="false" customHeight="false" outlineLevel="2" collapsed="false">
      <c r="A144" s="1" t="s">
        <v>48</v>
      </c>
      <c r="B144" s="1" t="s">
        <v>26</v>
      </c>
      <c r="C144" s="1" t="s">
        <v>27</v>
      </c>
      <c r="D144" s="1" t="s">
        <v>28</v>
      </c>
      <c r="E144" s="1" t="s">
        <v>71</v>
      </c>
      <c r="F144" s="1" t="s">
        <v>71</v>
      </c>
      <c r="G144" s="1" t="s">
        <v>249</v>
      </c>
      <c r="H144" s="1" t="s">
        <v>250</v>
      </c>
      <c r="I144" s="1" t="s">
        <v>263</v>
      </c>
      <c r="J144" s="1" t="s">
        <v>264</v>
      </c>
      <c r="K144" s="20" t="s">
        <v>33</v>
      </c>
      <c r="L144" s="2" t="s">
        <v>252</v>
      </c>
      <c r="M144" s="21"/>
      <c r="N144" s="3" t="n">
        <v>5000</v>
      </c>
      <c r="O144" s="4" t="n">
        <v>9.07</v>
      </c>
      <c r="P144" s="5" t="n">
        <f aca="false">N144*O144</f>
        <v>45350</v>
      </c>
      <c r="Q144" s="0" t="s">
        <v>52</v>
      </c>
      <c r="R144" s="1" t="n">
        <v>767</v>
      </c>
      <c r="S144" s="1" t="s">
        <v>53</v>
      </c>
      <c r="T144" s="21"/>
      <c r="U144" s="22" t="n">
        <v>5000</v>
      </c>
      <c r="V144" s="23" t="n">
        <v>9.07</v>
      </c>
      <c r="W144" s="5" t="n">
        <f aca="false">U144*V144</f>
        <v>45350</v>
      </c>
      <c r="X144" s="24"/>
      <c r="Y144" s="3" t="n">
        <f aca="false">N144-U144</f>
        <v>0</v>
      </c>
      <c r="Z144" s="6" t="n">
        <f aca="false">O144-V144</f>
        <v>0</v>
      </c>
      <c r="AA144" s="5" t="n">
        <f aca="false">P144-W144</f>
        <v>0</v>
      </c>
      <c r="AB144" s="24"/>
    </row>
    <row r="145" customFormat="false" ht="12.75" hidden="false" customHeight="false" outlineLevel="2" collapsed="false">
      <c r="A145" s="1" t="s">
        <v>48</v>
      </c>
      <c r="B145" s="1" t="s">
        <v>26</v>
      </c>
      <c r="C145" s="1" t="s">
        <v>27</v>
      </c>
      <c r="D145" s="1" t="s">
        <v>28</v>
      </c>
      <c r="E145" s="1" t="s">
        <v>66</v>
      </c>
      <c r="F145" s="1" t="s">
        <v>66</v>
      </c>
      <c r="G145" s="1" t="s">
        <v>249</v>
      </c>
      <c r="H145" s="1" t="s">
        <v>250</v>
      </c>
      <c r="I145" s="1" t="s">
        <v>265</v>
      </c>
      <c r="J145" s="1" t="s">
        <v>266</v>
      </c>
      <c r="K145" s="20" t="s">
        <v>33</v>
      </c>
      <c r="L145" s="2" t="s">
        <v>252</v>
      </c>
      <c r="M145" s="21"/>
      <c r="N145" s="3" t="n">
        <v>1501</v>
      </c>
      <c r="O145" s="4" t="n">
        <v>9.14</v>
      </c>
      <c r="P145" s="5" t="n">
        <f aca="false">N145*O145</f>
        <v>13719.14</v>
      </c>
      <c r="Q145" s="0" t="s">
        <v>52</v>
      </c>
      <c r="R145" s="1" t="n">
        <v>757</v>
      </c>
      <c r="S145" s="1" t="s">
        <v>53</v>
      </c>
      <c r="T145" s="21"/>
      <c r="U145" s="22" t="n">
        <v>1501</v>
      </c>
      <c r="V145" s="23" t="n">
        <v>9.14</v>
      </c>
      <c r="W145" s="5" t="n">
        <f aca="false">U145*V145</f>
        <v>13719.14</v>
      </c>
      <c r="X145" s="24"/>
      <c r="Y145" s="3" t="n">
        <f aca="false">N145-U145</f>
        <v>0</v>
      </c>
      <c r="Z145" s="6" t="n">
        <f aca="false">O145-V145</f>
        <v>0</v>
      </c>
      <c r="AA145" s="5" t="n">
        <f aca="false">P145-W145</f>
        <v>0</v>
      </c>
      <c r="AB145" s="24"/>
    </row>
    <row r="146" customFormat="false" ht="12.75" hidden="false" customHeight="false" outlineLevel="2" collapsed="false">
      <c r="A146" s="1" t="s">
        <v>48</v>
      </c>
      <c r="B146" s="1" t="s">
        <v>26</v>
      </c>
      <c r="C146" s="1" t="s">
        <v>27</v>
      </c>
      <c r="D146" s="1" t="s">
        <v>28</v>
      </c>
      <c r="E146" s="1" t="s">
        <v>66</v>
      </c>
      <c r="F146" s="1" t="s">
        <v>66</v>
      </c>
      <c r="G146" s="1" t="s">
        <v>249</v>
      </c>
      <c r="H146" s="1" t="s">
        <v>250</v>
      </c>
      <c r="I146" s="1" t="s">
        <v>267</v>
      </c>
      <c r="J146" s="1" t="s">
        <v>268</v>
      </c>
      <c r="K146" s="20" t="s">
        <v>33</v>
      </c>
      <c r="L146" s="2" t="s">
        <v>252</v>
      </c>
      <c r="M146" s="21"/>
      <c r="N146" s="3" t="n">
        <v>5000</v>
      </c>
      <c r="O146" s="4" t="n">
        <v>9.2</v>
      </c>
      <c r="P146" s="5" t="n">
        <f aca="false">N146*O146</f>
        <v>46000</v>
      </c>
      <c r="Q146" s="0" t="s">
        <v>52</v>
      </c>
      <c r="R146" s="1" t="n">
        <v>748</v>
      </c>
      <c r="S146" s="1" t="s">
        <v>53</v>
      </c>
      <c r="T146" s="21"/>
      <c r="U146" s="22" t="n">
        <v>5000</v>
      </c>
      <c r="V146" s="23" t="n">
        <v>9.2</v>
      </c>
      <c r="W146" s="5" t="n">
        <f aca="false">U146*V146</f>
        <v>46000</v>
      </c>
      <c r="X146" s="24"/>
      <c r="Y146" s="3" t="n">
        <f aca="false">N146-U146</f>
        <v>0</v>
      </c>
      <c r="Z146" s="6" t="n">
        <f aca="false">O146-V146</f>
        <v>0</v>
      </c>
      <c r="AA146" s="5" t="n">
        <f aca="false">P146-W146</f>
        <v>0</v>
      </c>
      <c r="AB146" s="24"/>
    </row>
    <row r="147" customFormat="false" ht="12.75" hidden="false" customHeight="false" outlineLevel="2" collapsed="false">
      <c r="A147" s="1" t="s">
        <v>48</v>
      </c>
      <c r="B147" s="1" t="s">
        <v>26</v>
      </c>
      <c r="C147" s="1" t="s">
        <v>27</v>
      </c>
      <c r="D147" s="1" t="s">
        <v>28</v>
      </c>
      <c r="E147" s="1" t="s">
        <v>66</v>
      </c>
      <c r="F147" s="1" t="s">
        <v>66</v>
      </c>
      <c r="G147" s="1" t="s">
        <v>249</v>
      </c>
      <c r="H147" s="1" t="s">
        <v>250</v>
      </c>
      <c r="I147" s="1" t="s">
        <v>269</v>
      </c>
      <c r="J147" s="1" t="s">
        <v>270</v>
      </c>
      <c r="K147" s="20" t="s">
        <v>33</v>
      </c>
      <c r="L147" s="2" t="s">
        <v>252</v>
      </c>
      <c r="M147" s="21"/>
      <c r="N147" s="3" t="n">
        <v>5000</v>
      </c>
      <c r="O147" s="4" t="n">
        <v>9.205</v>
      </c>
      <c r="P147" s="5" t="n">
        <f aca="false">N147*O147</f>
        <v>46025</v>
      </c>
      <c r="Q147" s="0" t="s">
        <v>52</v>
      </c>
      <c r="R147" s="1" t="n">
        <v>753</v>
      </c>
      <c r="S147" s="1" t="s">
        <v>53</v>
      </c>
      <c r="T147" s="21"/>
      <c r="U147" s="22" t="n">
        <v>5000</v>
      </c>
      <c r="V147" s="23" t="n">
        <v>9.205</v>
      </c>
      <c r="W147" s="5" t="n">
        <f aca="false">U147*V147</f>
        <v>46025</v>
      </c>
      <c r="X147" s="24"/>
      <c r="Y147" s="3" t="n">
        <f aca="false">N147-U147</f>
        <v>0</v>
      </c>
      <c r="Z147" s="6" t="n">
        <f aca="false">O147-V147</f>
        <v>0</v>
      </c>
      <c r="AA147" s="5" t="n">
        <f aca="false">P147-W147</f>
        <v>0</v>
      </c>
      <c r="AB147" s="24"/>
    </row>
    <row r="148" customFormat="false" ht="12.75" hidden="false" customHeight="false" outlineLevel="2" collapsed="false">
      <c r="A148" s="1" t="s">
        <v>48</v>
      </c>
      <c r="B148" s="1" t="s">
        <v>26</v>
      </c>
      <c r="C148" s="1" t="s">
        <v>27</v>
      </c>
      <c r="D148" s="1" t="s">
        <v>28</v>
      </c>
      <c r="E148" s="1" t="s">
        <v>66</v>
      </c>
      <c r="F148" s="1" t="s">
        <v>66</v>
      </c>
      <c r="G148" s="1" t="s">
        <v>249</v>
      </c>
      <c r="H148" s="1" t="s">
        <v>250</v>
      </c>
      <c r="I148" s="1" t="s">
        <v>271</v>
      </c>
      <c r="J148" s="1" t="s">
        <v>272</v>
      </c>
      <c r="K148" s="20" t="s">
        <v>33</v>
      </c>
      <c r="L148" s="2" t="s">
        <v>252</v>
      </c>
      <c r="M148" s="21"/>
      <c r="N148" s="3" t="n">
        <v>5000</v>
      </c>
      <c r="O148" s="4" t="n">
        <v>9.215</v>
      </c>
      <c r="P148" s="5" t="n">
        <f aca="false">N148*O148</f>
        <v>46075</v>
      </c>
      <c r="Q148" s="0" t="s">
        <v>52</v>
      </c>
      <c r="R148" s="1" t="n">
        <v>750</v>
      </c>
      <c r="S148" s="1" t="s">
        <v>53</v>
      </c>
      <c r="T148" s="21"/>
      <c r="U148" s="22" t="n">
        <v>5000</v>
      </c>
      <c r="V148" s="23" t="n">
        <v>9.215</v>
      </c>
      <c r="W148" s="5" t="n">
        <f aca="false">U148*V148</f>
        <v>46075</v>
      </c>
      <c r="X148" s="24"/>
      <c r="Y148" s="3" t="n">
        <f aca="false">N148-U148</f>
        <v>0</v>
      </c>
      <c r="Z148" s="6" t="n">
        <f aca="false">O148-V148</f>
        <v>0</v>
      </c>
      <c r="AA148" s="5" t="n">
        <f aca="false">P148-W148</f>
        <v>0</v>
      </c>
      <c r="AB148" s="24"/>
    </row>
    <row r="149" customFormat="false" ht="13.5" hidden="false" customHeight="false" outlineLevel="1" collapsed="false">
      <c r="C149" s="1"/>
      <c r="D149" s="1"/>
      <c r="L149" s="2" t="s">
        <v>273</v>
      </c>
      <c r="M149" s="21"/>
      <c r="N149" s="36" t="n">
        <f aca="false">SUBTOTAL(9,N122:N148)</f>
        <v>465436</v>
      </c>
      <c r="P149" s="37" t="n">
        <f aca="false">SUBTOTAL(9,P122:P148)</f>
        <v>3615246.64</v>
      </c>
      <c r="T149" s="21"/>
      <c r="U149" s="36" t="n">
        <f aca="false">SUBTOTAL(9,U122:U148)</f>
        <v>465478</v>
      </c>
      <c r="W149" s="37" t="n">
        <f aca="false">SUBTOTAL(9,W122:W148)</f>
        <v>3615568.36</v>
      </c>
      <c r="X149" s="24"/>
      <c r="Y149" s="36" t="n">
        <f aca="false">SUBTOTAL(9,Y122:Y148)</f>
        <v>-42</v>
      </c>
      <c r="AA149" s="37" t="n">
        <f aca="false">SUBTOTAL(9,AA122:AA148)</f>
        <v>-321.720000000001</v>
      </c>
      <c r="AB149" s="24"/>
    </row>
    <row r="150" customFormat="false" ht="13.5" hidden="false" customHeight="false" outlineLevel="2" collapsed="false">
      <c r="A150" s="1" t="s">
        <v>25</v>
      </c>
      <c r="B150" s="1" t="s">
        <v>26</v>
      </c>
      <c r="C150" s="1" t="s">
        <v>27</v>
      </c>
      <c r="D150" s="1" t="s">
        <v>28</v>
      </c>
      <c r="E150" s="1" t="s">
        <v>122</v>
      </c>
      <c r="F150" s="1" t="s">
        <v>123</v>
      </c>
      <c r="G150" s="1" t="s">
        <v>274</v>
      </c>
      <c r="H150" s="1" t="s">
        <v>275</v>
      </c>
      <c r="J150" s="1" t="s">
        <v>276</v>
      </c>
      <c r="K150" s="20" t="s">
        <v>90</v>
      </c>
      <c r="L150" s="2" t="s">
        <v>277</v>
      </c>
      <c r="M150" s="21"/>
      <c r="N150" s="3" t="n">
        <v>5000</v>
      </c>
      <c r="O150" s="4" t="n">
        <v>8.68</v>
      </c>
      <c r="P150" s="5" t="n">
        <f aca="false">N150*O150</f>
        <v>43400</v>
      </c>
      <c r="Q150" s="0" t="s">
        <v>35</v>
      </c>
      <c r="R150" s="1" t="n">
        <v>833</v>
      </c>
      <c r="S150" s="1" t="s">
        <v>36</v>
      </c>
      <c r="T150" s="21"/>
      <c r="U150" s="22" t="n">
        <v>5000</v>
      </c>
      <c r="V150" s="23" t="n">
        <v>8.68</v>
      </c>
      <c r="W150" s="5" t="n">
        <f aca="false">U150*V150</f>
        <v>43400</v>
      </c>
      <c r="X150" s="24"/>
      <c r="Y150" s="3" t="n">
        <f aca="false">N150-U150</f>
        <v>0</v>
      </c>
      <c r="Z150" s="6" t="n">
        <f aca="false">O150-V150</f>
        <v>0</v>
      </c>
      <c r="AA150" s="5" t="n">
        <f aca="false">P150-W150</f>
        <v>0</v>
      </c>
      <c r="AB150" s="24"/>
    </row>
    <row r="151" customFormat="false" ht="12.75" hidden="false" customHeight="false" outlineLevel="1" collapsed="false">
      <c r="C151" s="1"/>
      <c r="D151" s="1"/>
      <c r="L151" s="2" t="s">
        <v>278</v>
      </c>
      <c r="M151" s="21"/>
      <c r="N151" s="3" t="n">
        <f aca="false">SUBTOTAL(9,N150)</f>
        <v>5000</v>
      </c>
      <c r="P151" s="5" t="n">
        <f aca="false">SUBTOTAL(9,P150)</f>
        <v>43400</v>
      </c>
      <c r="T151" s="21"/>
      <c r="U151" s="3" t="n">
        <f aca="false">SUBTOTAL(9,U150)</f>
        <v>5000</v>
      </c>
      <c r="W151" s="5" t="n">
        <f aca="false">SUBTOTAL(9,W150)</f>
        <v>43400</v>
      </c>
      <c r="X151" s="24"/>
      <c r="Y151" s="3" t="n">
        <f aca="false">SUBTOTAL(9,Y150)</f>
        <v>0</v>
      </c>
      <c r="AA151" s="5" t="n">
        <f aca="false">SUBTOTAL(9,AA150)</f>
        <v>0</v>
      </c>
      <c r="AB151" s="24"/>
    </row>
    <row r="152" customFormat="false" ht="12.75" hidden="false" customHeight="false" outlineLevel="2" collapsed="false">
      <c r="A152" s="1" t="s">
        <v>48</v>
      </c>
      <c r="B152" s="1" t="s">
        <v>26</v>
      </c>
      <c r="C152" s="1" t="s">
        <v>27</v>
      </c>
      <c r="D152" s="1" t="s">
        <v>28</v>
      </c>
      <c r="E152" s="1" t="s">
        <v>73</v>
      </c>
      <c r="F152" s="1" t="s">
        <v>66</v>
      </c>
      <c r="G152" s="1" t="s">
        <v>279</v>
      </c>
      <c r="H152" s="1" t="s">
        <v>280</v>
      </c>
      <c r="I152" s="1" t="s">
        <v>281</v>
      </c>
      <c r="J152" s="1" t="s">
        <v>282</v>
      </c>
      <c r="K152" s="20" t="s">
        <v>283</v>
      </c>
      <c r="L152" s="2" t="s">
        <v>284</v>
      </c>
      <c r="M152" s="21"/>
      <c r="N152" s="3" t="n">
        <v>20000</v>
      </c>
      <c r="O152" s="4" t="n">
        <v>8.78</v>
      </c>
      <c r="P152" s="5" t="n">
        <f aca="false">N152*O152</f>
        <v>175600</v>
      </c>
      <c r="Q152" s="0" t="s">
        <v>52</v>
      </c>
      <c r="R152" s="1" t="n">
        <v>671</v>
      </c>
      <c r="S152" s="1" t="s">
        <v>53</v>
      </c>
      <c r="T152" s="21"/>
      <c r="U152" s="3" t="n">
        <v>20000</v>
      </c>
      <c r="V152" s="4" t="n">
        <v>8.78</v>
      </c>
      <c r="W152" s="5" t="n">
        <f aca="false">U152*V152</f>
        <v>175600</v>
      </c>
      <c r="X152" s="24"/>
      <c r="Y152" s="3" t="n">
        <f aca="false">N152-U152</f>
        <v>0</v>
      </c>
      <c r="Z152" s="6" t="n">
        <f aca="false">O152-V152</f>
        <v>0</v>
      </c>
      <c r="AA152" s="5" t="n">
        <f aca="false">P152-W152</f>
        <v>0</v>
      </c>
      <c r="AB152" s="24"/>
    </row>
    <row r="153" customFormat="false" ht="12.75" hidden="false" customHeight="false" outlineLevel="2" collapsed="false">
      <c r="A153" s="1" t="s">
        <v>48</v>
      </c>
      <c r="B153" s="1" t="s">
        <v>26</v>
      </c>
      <c r="C153" s="1" t="s">
        <v>27</v>
      </c>
      <c r="D153" s="1" t="s">
        <v>28</v>
      </c>
      <c r="E153" s="1" t="s">
        <v>71</v>
      </c>
      <c r="F153" s="1" t="s">
        <v>285</v>
      </c>
      <c r="G153" s="1" t="s">
        <v>279</v>
      </c>
      <c r="H153" s="1" t="s">
        <v>280</v>
      </c>
      <c r="I153" s="1" t="s">
        <v>281</v>
      </c>
      <c r="J153" s="1" t="s">
        <v>282</v>
      </c>
      <c r="K153" s="20" t="s">
        <v>283</v>
      </c>
      <c r="L153" s="2" t="s">
        <v>284</v>
      </c>
      <c r="M153" s="21"/>
      <c r="N153" s="3" t="n">
        <v>40000</v>
      </c>
      <c r="O153" s="4" t="n">
        <v>8.78</v>
      </c>
      <c r="P153" s="5" t="n">
        <f aca="false">N153*O153</f>
        <v>351200</v>
      </c>
      <c r="Q153" s="0" t="s">
        <v>52</v>
      </c>
      <c r="R153" s="1" t="n">
        <v>672</v>
      </c>
      <c r="S153" s="1" t="s">
        <v>53</v>
      </c>
      <c r="T153" s="21"/>
      <c r="U153" s="3" t="n">
        <v>40000</v>
      </c>
      <c r="V153" s="4" t="n">
        <v>8.78</v>
      </c>
      <c r="W153" s="5" t="n">
        <f aca="false">U153*V153</f>
        <v>351200</v>
      </c>
      <c r="X153" s="24"/>
      <c r="Y153" s="3" t="n">
        <f aca="false">N153-U153</f>
        <v>0</v>
      </c>
      <c r="Z153" s="6" t="n">
        <f aca="false">O153-V153</f>
        <v>0</v>
      </c>
      <c r="AA153" s="5" t="n">
        <f aca="false">P153-W153</f>
        <v>0</v>
      </c>
      <c r="AB153" s="24"/>
      <c r="AC153" s="31" t="s">
        <v>286</v>
      </c>
    </row>
    <row r="154" customFormat="false" ht="12.75" hidden="false" customHeight="false" outlineLevel="2" collapsed="false">
      <c r="A154" s="42" t="s">
        <v>48</v>
      </c>
      <c r="B154" s="42" t="s">
        <v>26</v>
      </c>
      <c r="C154" s="42" t="s">
        <v>27</v>
      </c>
      <c r="D154" s="42" t="s">
        <v>28</v>
      </c>
      <c r="E154" s="42" t="s">
        <v>122</v>
      </c>
      <c r="F154" s="42" t="s">
        <v>123</v>
      </c>
      <c r="G154" s="42" t="s">
        <v>279</v>
      </c>
      <c r="H154" s="42" t="s">
        <v>280</v>
      </c>
      <c r="I154" s="42" t="s">
        <v>281</v>
      </c>
      <c r="J154" s="42" t="s">
        <v>282</v>
      </c>
      <c r="K154" s="40" t="s">
        <v>283</v>
      </c>
      <c r="L154" s="43" t="s">
        <v>284</v>
      </c>
      <c r="M154" s="21"/>
      <c r="N154" s="3" t="n">
        <v>16968</v>
      </c>
      <c r="O154" s="4" t="n">
        <v>8.78</v>
      </c>
      <c r="P154" s="5" t="n">
        <f aca="false">N154*O154</f>
        <v>148979.04</v>
      </c>
      <c r="Q154" s="0" t="s">
        <v>52</v>
      </c>
      <c r="R154" s="1" t="n">
        <v>673</v>
      </c>
      <c r="S154" s="1" t="s">
        <v>53</v>
      </c>
      <c r="T154" s="21"/>
      <c r="U154" s="3" t="n">
        <v>16968</v>
      </c>
      <c r="V154" s="4" t="n">
        <v>8.78</v>
      </c>
      <c r="W154" s="5" t="n">
        <f aca="false">U154*V154</f>
        <v>148979.04</v>
      </c>
      <c r="X154" s="24"/>
      <c r="Y154" s="3" t="n">
        <f aca="false">N154-U154</f>
        <v>0</v>
      </c>
      <c r="Z154" s="6" t="n">
        <f aca="false">O154-V154</f>
        <v>0</v>
      </c>
      <c r="AA154" s="5" t="n">
        <f aca="false">P154-W154</f>
        <v>0</v>
      </c>
      <c r="AB154" s="24"/>
      <c r="AC154" s="31" t="s">
        <v>287</v>
      </c>
    </row>
    <row r="155" customFormat="false" ht="12.75" hidden="false" customHeight="false" outlineLevel="2" collapsed="false">
      <c r="A155" s="25" t="s">
        <v>48</v>
      </c>
      <c r="B155" s="25" t="s">
        <v>26</v>
      </c>
      <c r="C155" s="25" t="s">
        <v>27</v>
      </c>
      <c r="D155" s="25" t="s">
        <v>28</v>
      </c>
      <c r="E155" s="25" t="s">
        <v>114</v>
      </c>
      <c r="F155" s="25" t="s">
        <v>74</v>
      </c>
      <c r="G155" s="25" t="s">
        <v>279</v>
      </c>
      <c r="H155" s="25" t="s">
        <v>280</v>
      </c>
      <c r="I155" s="25" t="s">
        <v>281</v>
      </c>
      <c r="J155" s="25" t="s">
        <v>282</v>
      </c>
      <c r="K155" s="26" t="s">
        <v>288</v>
      </c>
      <c r="L155" s="27" t="s">
        <v>284</v>
      </c>
      <c r="M155" s="21"/>
      <c r="N155" s="28" t="n">
        <v>71776</v>
      </c>
      <c r="O155" s="29" t="n">
        <v>8.78</v>
      </c>
      <c r="P155" s="30" t="n">
        <f aca="false">N155*O155</f>
        <v>630193.28</v>
      </c>
      <c r="Q155" s="0" t="s">
        <v>52</v>
      </c>
      <c r="R155" s="1" t="n">
        <v>674</v>
      </c>
      <c r="S155" s="1" t="s">
        <v>53</v>
      </c>
      <c r="T155" s="21"/>
      <c r="U155" s="28" t="n">
        <v>71776</v>
      </c>
      <c r="V155" s="29" t="n">
        <v>8.78</v>
      </c>
      <c r="W155" s="30" t="n">
        <f aca="false">U155*V155</f>
        <v>630193.28</v>
      </c>
      <c r="X155" s="24"/>
      <c r="Y155" s="28" t="n">
        <f aca="false">N155-U155</f>
        <v>0</v>
      </c>
      <c r="Z155" s="34" t="n">
        <f aca="false">O155-V155</f>
        <v>0</v>
      </c>
      <c r="AA155" s="30" t="n">
        <f aca="false">P155-W155</f>
        <v>0</v>
      </c>
      <c r="AB155" s="24"/>
      <c r="AC155" s="44" t="s">
        <v>289</v>
      </c>
    </row>
    <row r="156" customFormat="false" ht="13.5" hidden="false" customHeight="false" outlineLevel="1" collapsed="false">
      <c r="C156" s="1"/>
      <c r="D156" s="1"/>
      <c r="L156" s="2" t="s">
        <v>290</v>
      </c>
      <c r="M156" s="21"/>
      <c r="N156" s="36" t="n">
        <f aca="false">SUBTOTAL(9,N152:N155)</f>
        <v>148744</v>
      </c>
      <c r="P156" s="37" t="n">
        <f aca="false">SUBTOTAL(9,P152:P155)</f>
        <v>1305972.32</v>
      </c>
      <c r="T156" s="21"/>
      <c r="U156" s="36" t="n">
        <f aca="false">SUBTOTAL(9,U152:U155)</f>
        <v>148744</v>
      </c>
      <c r="W156" s="37" t="n">
        <f aca="false">SUBTOTAL(9,W152:W155)</f>
        <v>1305972.32</v>
      </c>
      <c r="X156" s="24"/>
      <c r="Y156" s="36" t="n">
        <f aca="false">SUBTOTAL(9,Y152:Y155)</f>
        <v>0</v>
      </c>
      <c r="AA156" s="37" t="n">
        <f aca="false">SUBTOTAL(9,AA152:AA155)</f>
        <v>0</v>
      </c>
      <c r="AB156" s="24"/>
    </row>
    <row r="157" customFormat="false" ht="13.5" hidden="false" customHeight="false" outlineLevel="2" collapsed="false">
      <c r="A157" s="1" t="s">
        <v>25</v>
      </c>
      <c r="B157" s="1" t="s">
        <v>26</v>
      </c>
      <c r="C157" s="1" t="s">
        <v>27</v>
      </c>
      <c r="D157" s="1" t="s">
        <v>28</v>
      </c>
      <c r="E157" s="1" t="s">
        <v>98</v>
      </c>
      <c r="F157" s="1" t="s">
        <v>98</v>
      </c>
      <c r="G157" s="1" t="s">
        <v>291</v>
      </c>
      <c r="H157" s="1" t="s">
        <v>292</v>
      </c>
      <c r="J157" s="1" t="s">
        <v>293</v>
      </c>
      <c r="K157" s="20" t="s">
        <v>294</v>
      </c>
      <c r="L157" s="2" t="s">
        <v>295</v>
      </c>
      <c r="M157" s="21"/>
      <c r="N157" s="3" t="n">
        <v>8063</v>
      </c>
      <c r="O157" s="4" t="n">
        <v>8.75</v>
      </c>
      <c r="P157" s="5" t="n">
        <f aca="false">N157*O157</f>
        <v>70551.25</v>
      </c>
      <c r="Q157" s="0" t="s">
        <v>35</v>
      </c>
      <c r="R157" s="1" t="n">
        <v>916</v>
      </c>
      <c r="S157" s="1" t="s">
        <v>36</v>
      </c>
      <c r="T157" s="21"/>
      <c r="U157" s="3" t="n">
        <v>8063</v>
      </c>
      <c r="V157" s="4" t="n">
        <v>8.75</v>
      </c>
      <c r="W157" s="5" t="n">
        <f aca="false">U157*V157</f>
        <v>70551.25</v>
      </c>
      <c r="X157" s="24"/>
      <c r="Y157" s="3" t="n">
        <f aca="false">N157-U157</f>
        <v>0</v>
      </c>
      <c r="Z157" s="6" t="n">
        <f aca="false">O157-V157</f>
        <v>0</v>
      </c>
      <c r="AA157" s="5" t="n">
        <f aca="false">P157-W157</f>
        <v>0</v>
      </c>
      <c r="AB157" s="24"/>
    </row>
    <row r="158" customFormat="false" ht="12.75" hidden="false" customHeight="false" outlineLevel="2" collapsed="false">
      <c r="A158" s="45" t="s">
        <v>25</v>
      </c>
      <c r="B158" s="45" t="s">
        <v>26</v>
      </c>
      <c r="C158" s="45" t="s">
        <v>27</v>
      </c>
      <c r="D158" s="45" t="s">
        <v>28</v>
      </c>
      <c r="E158" s="27" t="s">
        <v>42</v>
      </c>
      <c r="F158" s="27" t="s">
        <v>42</v>
      </c>
      <c r="G158" s="27" t="s">
        <v>291</v>
      </c>
      <c r="H158" s="27" t="s">
        <v>292</v>
      </c>
      <c r="I158" s="27"/>
      <c r="J158" s="27" t="s">
        <v>296</v>
      </c>
      <c r="K158" s="46" t="s">
        <v>294</v>
      </c>
      <c r="L158" s="27" t="s">
        <v>295</v>
      </c>
      <c r="M158" s="21"/>
      <c r="N158" s="47" t="n">
        <v>9451</v>
      </c>
      <c r="O158" s="48" t="n">
        <v>8.9</v>
      </c>
      <c r="P158" s="49" t="n">
        <f aca="false">N158*O158</f>
        <v>84113.9</v>
      </c>
      <c r="Q158" s="0" t="s">
        <v>35</v>
      </c>
      <c r="R158" s="1" t="n">
        <v>862</v>
      </c>
      <c r="S158" s="1" t="s">
        <v>36</v>
      </c>
      <c r="T158" s="21"/>
      <c r="U158" s="50" t="n">
        <v>4451</v>
      </c>
      <c r="V158" s="48" t="n">
        <v>8.9</v>
      </c>
      <c r="W158" s="49" t="n">
        <f aca="false">U158*V158</f>
        <v>39613.9</v>
      </c>
      <c r="X158" s="24"/>
      <c r="Y158" s="47" t="n">
        <f aca="false">N158-U158</f>
        <v>5000</v>
      </c>
      <c r="Z158" s="51" t="n">
        <f aca="false">O158-V158</f>
        <v>0</v>
      </c>
      <c r="AA158" s="49" t="n">
        <f aca="false">P158-W158</f>
        <v>44500</v>
      </c>
      <c r="AB158" s="24"/>
      <c r="AC158" s="31" t="s">
        <v>297</v>
      </c>
    </row>
    <row r="159" customFormat="false" ht="12.75" hidden="false" customHeight="false" outlineLevel="2" collapsed="false">
      <c r="A159" s="45" t="s">
        <v>298</v>
      </c>
      <c r="B159" s="45" t="s">
        <v>298</v>
      </c>
      <c r="C159" s="45" t="s">
        <v>298</v>
      </c>
      <c r="D159" s="45" t="s">
        <v>298</v>
      </c>
      <c r="E159" s="27" t="s">
        <v>298</v>
      </c>
      <c r="F159" s="27" t="s">
        <v>298</v>
      </c>
      <c r="G159" s="27" t="s">
        <v>298</v>
      </c>
      <c r="H159" s="27" t="s">
        <v>298</v>
      </c>
      <c r="I159" s="27"/>
      <c r="J159" s="27" t="s">
        <v>298</v>
      </c>
      <c r="K159" s="46" t="s">
        <v>206</v>
      </c>
      <c r="L159" s="27" t="s">
        <v>295</v>
      </c>
      <c r="M159" s="21"/>
      <c r="N159" s="47" t="n">
        <v>0</v>
      </c>
      <c r="O159" s="48" t="n">
        <v>0</v>
      </c>
      <c r="P159" s="49" t="n">
        <f aca="false">N159*O159</f>
        <v>0</v>
      </c>
      <c r="Q159" s="0" t="s">
        <v>35</v>
      </c>
      <c r="R159" s="1" t="n">
        <v>862</v>
      </c>
      <c r="S159" s="1" t="s">
        <v>36</v>
      </c>
      <c r="T159" s="21"/>
      <c r="U159" s="50" t="n">
        <v>5000</v>
      </c>
      <c r="V159" s="48" t="n">
        <v>8.85</v>
      </c>
      <c r="W159" s="49" t="n">
        <f aca="false">U159*V159</f>
        <v>44250</v>
      </c>
      <c r="X159" s="24"/>
      <c r="Y159" s="47" t="n">
        <f aca="false">N159-U159</f>
        <v>-5000</v>
      </c>
      <c r="Z159" s="51" t="n">
        <f aca="false">O159-V159</f>
        <v>-8.85</v>
      </c>
      <c r="AA159" s="49" t="n">
        <f aca="false">P159-W159</f>
        <v>-44250</v>
      </c>
      <c r="AB159" s="24"/>
      <c r="AC159" s="31" t="s">
        <v>299</v>
      </c>
    </row>
    <row r="160" customFormat="false" ht="12.75" hidden="false" customHeight="false" outlineLevel="2" collapsed="false">
      <c r="A160" s="1" t="s">
        <v>25</v>
      </c>
      <c r="B160" s="1" t="s">
        <v>26</v>
      </c>
      <c r="C160" s="1" t="s">
        <v>27</v>
      </c>
      <c r="D160" s="1" t="s">
        <v>28</v>
      </c>
      <c r="E160" s="1" t="s">
        <v>74</v>
      </c>
      <c r="F160" s="1" t="s">
        <v>74</v>
      </c>
      <c r="G160" s="1" t="s">
        <v>300</v>
      </c>
      <c r="H160" s="1" t="s">
        <v>301</v>
      </c>
      <c r="J160" s="1" t="s">
        <v>302</v>
      </c>
      <c r="K160" s="20" t="s">
        <v>206</v>
      </c>
      <c r="L160" s="2" t="s">
        <v>295</v>
      </c>
      <c r="M160" s="21"/>
      <c r="N160" s="3" t="n">
        <v>10000</v>
      </c>
      <c r="O160" s="4" t="n">
        <v>9.25</v>
      </c>
      <c r="P160" s="5" t="n">
        <f aca="false">N160*O160</f>
        <v>92500</v>
      </c>
      <c r="Q160" s="0" t="s">
        <v>35</v>
      </c>
      <c r="R160" s="1" t="n">
        <v>921</v>
      </c>
      <c r="S160" s="1" t="s">
        <v>36</v>
      </c>
      <c r="T160" s="21"/>
      <c r="U160" s="3" t="n">
        <v>10000</v>
      </c>
      <c r="V160" s="4" t="n">
        <v>9.25</v>
      </c>
      <c r="W160" s="5" t="n">
        <f aca="false">U160*V160</f>
        <v>92500</v>
      </c>
      <c r="X160" s="24"/>
      <c r="Y160" s="3" t="n">
        <f aca="false">N160-U160</f>
        <v>0</v>
      </c>
      <c r="Z160" s="6" t="n">
        <f aca="false">O160-V160</f>
        <v>0</v>
      </c>
      <c r="AA160" s="5" t="n">
        <f aca="false">P160-W160</f>
        <v>0</v>
      </c>
      <c r="AB160" s="24"/>
      <c r="AC160" s="31" t="s">
        <v>303</v>
      </c>
    </row>
    <row r="161" customFormat="false" ht="12.75" hidden="false" customHeight="false" outlineLevel="2" collapsed="false">
      <c r="A161" s="1" t="s">
        <v>25</v>
      </c>
      <c r="B161" s="1" t="s">
        <v>26</v>
      </c>
      <c r="C161" s="1" t="s">
        <v>27</v>
      </c>
      <c r="D161" s="1" t="s">
        <v>28</v>
      </c>
      <c r="E161" s="1" t="s">
        <v>98</v>
      </c>
      <c r="F161" s="1" t="s">
        <v>98</v>
      </c>
      <c r="G161" s="1" t="s">
        <v>300</v>
      </c>
      <c r="H161" s="1" t="s">
        <v>301</v>
      </c>
      <c r="J161" s="1" t="s">
        <v>304</v>
      </c>
      <c r="K161" s="20" t="s">
        <v>305</v>
      </c>
      <c r="L161" s="2" t="s">
        <v>295</v>
      </c>
      <c r="M161" s="21"/>
      <c r="N161" s="3" t="n">
        <v>20000</v>
      </c>
      <c r="O161" s="4" t="n">
        <v>9.45</v>
      </c>
      <c r="P161" s="5" t="n">
        <f aca="false">N161*O161</f>
        <v>189000</v>
      </c>
      <c r="Q161" s="0" t="s">
        <v>35</v>
      </c>
      <c r="R161" s="1" t="n">
        <v>917</v>
      </c>
      <c r="S161" s="1" t="s">
        <v>36</v>
      </c>
      <c r="T161" s="21"/>
      <c r="U161" s="52" t="n">
        <v>19999</v>
      </c>
      <c r="V161" s="4" t="n">
        <v>9.45</v>
      </c>
      <c r="W161" s="5" t="n">
        <f aca="false">U161*V161</f>
        <v>188990.55</v>
      </c>
      <c r="X161" s="24"/>
      <c r="Y161" s="3" t="n">
        <f aca="false">N161-U161</f>
        <v>1</v>
      </c>
      <c r="Z161" s="6" t="n">
        <f aca="false">O161-V161</f>
        <v>0</v>
      </c>
      <c r="AA161" s="5" t="n">
        <f aca="false">P161-W161</f>
        <v>9.45000000001164</v>
      </c>
      <c r="AB161" s="24"/>
      <c r="AC161" s="31" t="s">
        <v>306</v>
      </c>
    </row>
    <row r="162" customFormat="false" ht="12.75" hidden="false" customHeight="false" outlineLevel="2" collapsed="false">
      <c r="A162" s="1" t="s">
        <v>25</v>
      </c>
      <c r="B162" s="1" t="s">
        <v>26</v>
      </c>
      <c r="C162" s="1" t="s">
        <v>27</v>
      </c>
      <c r="D162" s="1" t="s">
        <v>28</v>
      </c>
      <c r="E162" s="1" t="s">
        <v>46</v>
      </c>
      <c r="F162" s="1" t="s">
        <v>46</v>
      </c>
      <c r="G162" s="1" t="s">
        <v>291</v>
      </c>
      <c r="H162" s="1" t="s">
        <v>292</v>
      </c>
      <c r="J162" s="1" t="s">
        <v>307</v>
      </c>
      <c r="K162" s="20" t="s">
        <v>305</v>
      </c>
      <c r="L162" s="2" t="s">
        <v>295</v>
      </c>
      <c r="M162" s="21"/>
      <c r="N162" s="3" t="n">
        <v>9828</v>
      </c>
      <c r="O162" s="4" t="n">
        <v>9.55</v>
      </c>
      <c r="P162" s="5" t="n">
        <f aca="false">N162*O162</f>
        <v>93857.4</v>
      </c>
      <c r="Q162" s="0" t="s">
        <v>35</v>
      </c>
      <c r="R162" s="1" t="n">
        <v>843</v>
      </c>
      <c r="S162" s="1" t="s">
        <v>36</v>
      </c>
      <c r="T162" s="21"/>
      <c r="U162" s="3" t="n">
        <v>9828</v>
      </c>
      <c r="V162" s="4" t="n">
        <v>9.55</v>
      </c>
      <c r="W162" s="5" t="n">
        <f aca="false">U162*V162</f>
        <v>93857.4</v>
      </c>
      <c r="X162" s="24"/>
      <c r="Y162" s="3" t="n">
        <f aca="false">N162-U162</f>
        <v>0</v>
      </c>
      <c r="Z162" s="6" t="n">
        <f aca="false">O162-V162</f>
        <v>0</v>
      </c>
      <c r="AA162" s="5" t="n">
        <f aca="false">P162-W162</f>
        <v>0</v>
      </c>
      <c r="AB162" s="24"/>
      <c r="AC162" s="31" t="s">
        <v>308</v>
      </c>
    </row>
    <row r="163" customFormat="false" ht="12.75" hidden="false" customHeight="false" outlineLevel="2" collapsed="false">
      <c r="A163" s="1" t="s">
        <v>25</v>
      </c>
      <c r="B163" s="1" t="s">
        <v>26</v>
      </c>
      <c r="C163" s="1" t="s">
        <v>27</v>
      </c>
      <c r="D163" s="1" t="s">
        <v>28</v>
      </c>
      <c r="E163" s="1" t="s">
        <v>42</v>
      </c>
      <c r="F163" s="1" t="s">
        <v>42</v>
      </c>
      <c r="G163" s="1" t="s">
        <v>300</v>
      </c>
      <c r="H163" s="1" t="s">
        <v>301</v>
      </c>
      <c r="J163" s="1" t="s">
        <v>309</v>
      </c>
      <c r="K163" s="20" t="s">
        <v>206</v>
      </c>
      <c r="L163" s="2" t="s">
        <v>295</v>
      </c>
      <c r="M163" s="21"/>
      <c r="N163" s="3" t="n">
        <v>10000</v>
      </c>
      <c r="O163" s="4" t="n">
        <v>9.55</v>
      </c>
      <c r="P163" s="5" t="n">
        <f aca="false">N163*O163</f>
        <v>95500</v>
      </c>
      <c r="Q163" s="0" t="s">
        <v>35</v>
      </c>
      <c r="R163" s="1" t="n">
        <v>865</v>
      </c>
      <c r="S163" s="1" t="s">
        <v>36</v>
      </c>
      <c r="T163" s="21"/>
      <c r="U163" s="3" t="n">
        <v>10000</v>
      </c>
      <c r="V163" s="4" t="n">
        <v>9.55</v>
      </c>
      <c r="W163" s="5" t="n">
        <f aca="false">U163*V163</f>
        <v>95500</v>
      </c>
      <c r="X163" s="24"/>
      <c r="Y163" s="3" t="n">
        <f aca="false">N163-U163</f>
        <v>0</v>
      </c>
      <c r="Z163" s="6" t="n">
        <f aca="false">O163-V163</f>
        <v>0</v>
      </c>
      <c r="AA163" s="5" t="n">
        <f aca="false">P163-W163</f>
        <v>0</v>
      </c>
      <c r="AB163" s="24"/>
      <c r="AC163" s="31" t="s">
        <v>310</v>
      </c>
    </row>
    <row r="164" customFormat="false" ht="12.75" hidden="false" customHeight="false" outlineLevel="2" collapsed="false">
      <c r="A164" s="1" t="s">
        <v>25</v>
      </c>
      <c r="B164" s="1" t="s">
        <v>26</v>
      </c>
      <c r="C164" s="1" t="s">
        <v>27</v>
      </c>
      <c r="D164" s="1" t="s">
        <v>28</v>
      </c>
      <c r="E164" s="1" t="s">
        <v>43</v>
      </c>
      <c r="F164" s="1" t="s">
        <v>44</v>
      </c>
      <c r="G164" s="1" t="s">
        <v>291</v>
      </c>
      <c r="H164" s="1" t="s">
        <v>292</v>
      </c>
      <c r="J164" s="1" t="s">
        <v>311</v>
      </c>
      <c r="K164" s="20" t="s">
        <v>294</v>
      </c>
      <c r="L164" s="2" t="s">
        <v>295</v>
      </c>
      <c r="M164" s="21"/>
      <c r="N164" s="3" t="n">
        <v>28566</v>
      </c>
      <c r="O164" s="4" t="n">
        <v>9.6</v>
      </c>
      <c r="P164" s="5" t="n">
        <f aca="false">N164*O164</f>
        <v>274233.6</v>
      </c>
      <c r="Q164" s="0" t="s">
        <v>35</v>
      </c>
      <c r="R164" s="1" t="n">
        <v>873</v>
      </c>
      <c r="S164" s="1" t="s">
        <v>36</v>
      </c>
      <c r="T164" s="21"/>
      <c r="U164" s="3" t="n">
        <v>28566</v>
      </c>
      <c r="V164" s="4" t="n">
        <v>9.6</v>
      </c>
      <c r="W164" s="5" t="n">
        <f aca="false">U164*V164</f>
        <v>274233.6</v>
      </c>
      <c r="X164" s="24"/>
      <c r="Y164" s="3" t="n">
        <f aca="false">N164-U164</f>
        <v>0</v>
      </c>
      <c r="Z164" s="6" t="n">
        <f aca="false">O164-V164</f>
        <v>0</v>
      </c>
      <c r="AA164" s="5" t="n">
        <f aca="false">P164-W164</f>
        <v>0</v>
      </c>
      <c r="AB164" s="24"/>
    </row>
    <row r="165" customFormat="false" ht="12.75" hidden="false" customHeight="false" outlineLevel="2" collapsed="false">
      <c r="A165" s="1" t="s">
        <v>25</v>
      </c>
      <c r="B165" s="1" t="s">
        <v>26</v>
      </c>
      <c r="C165" s="1" t="s">
        <v>27</v>
      </c>
      <c r="D165" s="1" t="s">
        <v>28</v>
      </c>
      <c r="E165" s="1" t="s">
        <v>37</v>
      </c>
      <c r="F165" s="1" t="s">
        <v>38</v>
      </c>
      <c r="G165" s="1" t="s">
        <v>291</v>
      </c>
      <c r="H165" s="1" t="s">
        <v>292</v>
      </c>
      <c r="J165" s="1" t="s">
        <v>312</v>
      </c>
      <c r="K165" s="20" t="s">
        <v>206</v>
      </c>
      <c r="L165" s="2" t="s">
        <v>295</v>
      </c>
      <c r="M165" s="21"/>
      <c r="N165" s="3" t="n">
        <v>30000</v>
      </c>
      <c r="O165" s="4" t="n">
        <v>9.6</v>
      </c>
      <c r="P165" s="5" t="n">
        <f aca="false">N165*O165</f>
        <v>288000</v>
      </c>
      <c r="Q165" s="0" t="s">
        <v>35</v>
      </c>
      <c r="R165" s="1" t="n">
        <v>910</v>
      </c>
      <c r="S165" s="1" t="s">
        <v>36</v>
      </c>
      <c r="T165" s="21"/>
      <c r="U165" s="3" t="n">
        <v>30000</v>
      </c>
      <c r="V165" s="4" t="n">
        <v>9.6</v>
      </c>
      <c r="W165" s="5" t="n">
        <f aca="false">U165*V165</f>
        <v>288000</v>
      </c>
      <c r="X165" s="24"/>
      <c r="Y165" s="3" t="n">
        <f aca="false">N165-U165</f>
        <v>0</v>
      </c>
      <c r="Z165" s="6" t="n">
        <f aca="false">O165-V165</f>
        <v>0</v>
      </c>
      <c r="AA165" s="5" t="n">
        <f aca="false">P165-W165</f>
        <v>0</v>
      </c>
      <c r="AB165" s="24"/>
    </row>
    <row r="166" customFormat="false" ht="12.75" hidden="false" customHeight="false" outlineLevel="2" collapsed="false">
      <c r="A166" s="1" t="s">
        <v>25</v>
      </c>
      <c r="B166" s="1" t="s">
        <v>26</v>
      </c>
      <c r="C166" s="1" t="s">
        <v>27</v>
      </c>
      <c r="D166" s="1" t="s">
        <v>28</v>
      </c>
      <c r="E166" s="1" t="s">
        <v>114</v>
      </c>
      <c r="F166" s="1" t="s">
        <v>114</v>
      </c>
      <c r="G166" s="1" t="s">
        <v>300</v>
      </c>
      <c r="H166" s="1" t="s">
        <v>301</v>
      </c>
      <c r="J166" s="1" t="s">
        <v>313</v>
      </c>
      <c r="K166" s="20" t="s">
        <v>206</v>
      </c>
      <c r="L166" s="2" t="s">
        <v>295</v>
      </c>
      <c r="M166" s="21"/>
      <c r="N166" s="3" t="n">
        <v>20000</v>
      </c>
      <c r="O166" s="4" t="n">
        <v>9.65</v>
      </c>
      <c r="P166" s="5" t="n">
        <f aca="false">N166*O166</f>
        <v>193000</v>
      </c>
      <c r="Q166" s="0" t="s">
        <v>35</v>
      </c>
      <c r="R166" s="1" t="n">
        <v>836</v>
      </c>
      <c r="S166" s="1" t="s">
        <v>36</v>
      </c>
      <c r="T166" s="21"/>
      <c r="U166" s="3" t="n">
        <v>20000</v>
      </c>
      <c r="V166" s="4" t="n">
        <v>9.65</v>
      </c>
      <c r="W166" s="5" t="n">
        <f aca="false">U166*V166</f>
        <v>193000</v>
      </c>
      <c r="X166" s="24"/>
      <c r="Y166" s="3" t="n">
        <f aca="false">N166-U166</f>
        <v>0</v>
      </c>
      <c r="Z166" s="6" t="n">
        <f aca="false">O166-V166</f>
        <v>0</v>
      </c>
      <c r="AA166" s="5" t="n">
        <f aca="false">P166-W166</f>
        <v>0</v>
      </c>
      <c r="AB166" s="24"/>
    </row>
    <row r="167" customFormat="false" ht="12.75" hidden="false" customHeight="false" outlineLevel="2" collapsed="false">
      <c r="A167" s="1" t="s">
        <v>25</v>
      </c>
      <c r="B167" s="1" t="s">
        <v>26</v>
      </c>
      <c r="C167" s="1" t="s">
        <v>27</v>
      </c>
      <c r="D167" s="1" t="s">
        <v>28</v>
      </c>
      <c r="E167" s="1" t="s">
        <v>42</v>
      </c>
      <c r="F167" s="1" t="s">
        <v>42</v>
      </c>
      <c r="G167" s="1" t="s">
        <v>300</v>
      </c>
      <c r="H167" s="1" t="s">
        <v>301</v>
      </c>
      <c r="J167" s="1" t="s">
        <v>309</v>
      </c>
      <c r="K167" s="20" t="s">
        <v>206</v>
      </c>
      <c r="L167" s="2" t="s">
        <v>295</v>
      </c>
      <c r="M167" s="21"/>
      <c r="N167" s="3" t="n">
        <v>20000</v>
      </c>
      <c r="O167" s="4" t="n">
        <v>9.7</v>
      </c>
      <c r="P167" s="5" t="n">
        <f aca="false">N167*O167</f>
        <v>194000</v>
      </c>
      <c r="Q167" s="0" t="s">
        <v>35</v>
      </c>
      <c r="R167" s="1" t="n">
        <v>864</v>
      </c>
      <c r="S167" s="1" t="s">
        <v>36</v>
      </c>
      <c r="T167" s="21"/>
      <c r="U167" s="52" t="n">
        <v>20000</v>
      </c>
      <c r="V167" s="4" t="n">
        <v>9.7</v>
      </c>
      <c r="W167" s="5" t="n">
        <f aca="false">U167*V167</f>
        <v>194000</v>
      </c>
      <c r="X167" s="24"/>
      <c r="Y167" s="3" t="n">
        <f aca="false">N167-U167</f>
        <v>0</v>
      </c>
      <c r="Z167" s="6" t="n">
        <f aca="false">O167-V167</f>
        <v>0</v>
      </c>
      <c r="AA167" s="5" t="n">
        <f aca="false">P167-W167</f>
        <v>0</v>
      </c>
      <c r="AB167" s="24"/>
    </row>
    <row r="168" customFormat="false" ht="12.75" hidden="false" customHeight="false" outlineLevel="2" collapsed="false">
      <c r="A168" s="1" t="s">
        <v>48</v>
      </c>
      <c r="B168" s="1" t="s">
        <v>26</v>
      </c>
      <c r="C168" s="1" t="s">
        <v>27</v>
      </c>
      <c r="D168" s="1" t="s">
        <v>28</v>
      </c>
      <c r="E168" s="1" t="s">
        <v>66</v>
      </c>
      <c r="F168" s="1" t="s">
        <v>66</v>
      </c>
      <c r="G168" s="1" t="s">
        <v>300</v>
      </c>
      <c r="H168" s="1" t="s">
        <v>301</v>
      </c>
      <c r="I168" s="1" t="s">
        <v>314</v>
      </c>
      <c r="J168" s="1" t="s">
        <v>315</v>
      </c>
      <c r="K168" s="20" t="s">
        <v>206</v>
      </c>
      <c r="L168" s="2" t="s">
        <v>295</v>
      </c>
      <c r="M168" s="21"/>
      <c r="N168" s="3" t="n">
        <v>5000</v>
      </c>
      <c r="O168" s="4" t="n">
        <v>9.75</v>
      </c>
      <c r="P168" s="5" t="n">
        <f aca="false">N168*O168</f>
        <v>48750</v>
      </c>
      <c r="Q168" s="0" t="s">
        <v>52</v>
      </c>
      <c r="R168" s="1" t="n">
        <v>738</v>
      </c>
      <c r="S168" s="1" t="s">
        <v>53</v>
      </c>
      <c r="T168" s="21"/>
      <c r="U168" s="52" t="n">
        <v>5000</v>
      </c>
      <c r="V168" s="4" t="n">
        <v>9.75</v>
      </c>
      <c r="W168" s="5" t="n">
        <f aca="false">U168*V168</f>
        <v>48750</v>
      </c>
      <c r="X168" s="24"/>
      <c r="Y168" s="3" t="n">
        <f aca="false">N168-U168</f>
        <v>0</v>
      </c>
      <c r="Z168" s="6" t="n">
        <f aca="false">O168-V168</f>
        <v>0</v>
      </c>
      <c r="AA168" s="5" t="n">
        <f aca="false">P168-W168</f>
        <v>0</v>
      </c>
      <c r="AB168" s="24"/>
    </row>
    <row r="169" customFormat="false" ht="12.75" hidden="false" customHeight="false" outlineLevel="2" collapsed="false">
      <c r="A169" s="1" t="s">
        <v>25</v>
      </c>
      <c r="B169" s="1" t="s">
        <v>26</v>
      </c>
      <c r="C169" s="1" t="s">
        <v>27</v>
      </c>
      <c r="D169" s="1" t="s">
        <v>28</v>
      </c>
      <c r="E169" s="1" t="s">
        <v>46</v>
      </c>
      <c r="F169" s="1" t="s">
        <v>46</v>
      </c>
      <c r="G169" s="1" t="s">
        <v>300</v>
      </c>
      <c r="H169" s="1" t="s">
        <v>301</v>
      </c>
      <c r="J169" s="1" t="s">
        <v>316</v>
      </c>
      <c r="K169" s="20" t="s">
        <v>206</v>
      </c>
      <c r="L169" s="2" t="s">
        <v>295</v>
      </c>
      <c r="M169" s="21"/>
      <c r="N169" s="3" t="n">
        <v>10000</v>
      </c>
      <c r="O169" s="4" t="n">
        <v>9.75</v>
      </c>
      <c r="P169" s="5" t="n">
        <f aca="false">N169*O169</f>
        <v>97500</v>
      </c>
      <c r="Q169" s="0" t="s">
        <v>35</v>
      </c>
      <c r="R169" s="1" t="n">
        <v>838</v>
      </c>
      <c r="S169" s="1" t="s">
        <v>36</v>
      </c>
      <c r="T169" s="21"/>
      <c r="U169" s="52" t="n">
        <v>10000</v>
      </c>
      <c r="V169" s="4" t="n">
        <v>9.75</v>
      </c>
      <c r="W169" s="5" t="n">
        <f aca="false">U169*V169</f>
        <v>97500</v>
      </c>
      <c r="X169" s="24"/>
      <c r="Y169" s="3" t="n">
        <f aca="false">N169-U169</f>
        <v>0</v>
      </c>
      <c r="Z169" s="6" t="n">
        <f aca="false">O169-V169</f>
        <v>0</v>
      </c>
      <c r="AA169" s="5" t="n">
        <f aca="false">P169-W169</f>
        <v>0</v>
      </c>
      <c r="AB169" s="24"/>
    </row>
    <row r="170" customFormat="false" ht="12.75" hidden="false" customHeight="false" outlineLevel="2" collapsed="false">
      <c r="A170" s="1" t="s">
        <v>25</v>
      </c>
      <c r="B170" s="1" t="s">
        <v>26</v>
      </c>
      <c r="C170" s="1" t="s">
        <v>27</v>
      </c>
      <c r="D170" s="1" t="s">
        <v>28</v>
      </c>
      <c r="E170" s="1" t="s">
        <v>46</v>
      </c>
      <c r="F170" s="1" t="s">
        <v>46</v>
      </c>
      <c r="G170" s="1" t="s">
        <v>300</v>
      </c>
      <c r="H170" s="1" t="s">
        <v>301</v>
      </c>
      <c r="J170" s="1" t="s">
        <v>316</v>
      </c>
      <c r="K170" s="20" t="s">
        <v>206</v>
      </c>
      <c r="L170" s="2" t="s">
        <v>295</v>
      </c>
      <c r="M170" s="21"/>
      <c r="N170" s="3" t="n">
        <v>20000</v>
      </c>
      <c r="O170" s="4" t="n">
        <v>9.8</v>
      </c>
      <c r="P170" s="5" t="n">
        <f aca="false">N170*O170</f>
        <v>196000</v>
      </c>
      <c r="Q170" s="0" t="s">
        <v>35</v>
      </c>
      <c r="R170" s="1" t="n">
        <v>839</v>
      </c>
      <c r="S170" s="1" t="s">
        <v>36</v>
      </c>
      <c r="T170" s="21"/>
      <c r="U170" s="3" t="n">
        <v>20000</v>
      </c>
      <c r="V170" s="4" t="n">
        <v>9.8</v>
      </c>
      <c r="W170" s="5" t="n">
        <f aca="false">U170*V170</f>
        <v>196000</v>
      </c>
      <c r="X170" s="24"/>
      <c r="Y170" s="3" t="n">
        <f aca="false">N170-U170</f>
        <v>0</v>
      </c>
      <c r="Z170" s="6" t="n">
        <f aca="false">O170-V170</f>
        <v>0</v>
      </c>
      <c r="AA170" s="5" t="n">
        <f aca="false">P170-W170</f>
        <v>0</v>
      </c>
      <c r="AB170" s="24"/>
    </row>
    <row r="171" customFormat="false" ht="12.75" hidden="false" customHeight="false" outlineLevel="2" collapsed="false">
      <c r="A171" s="1" t="s">
        <v>25</v>
      </c>
      <c r="B171" s="1" t="s">
        <v>26</v>
      </c>
      <c r="C171" s="1" t="s">
        <v>27</v>
      </c>
      <c r="D171" s="1" t="s">
        <v>28</v>
      </c>
      <c r="E171" s="1" t="s">
        <v>42</v>
      </c>
      <c r="F171" s="1" t="s">
        <v>42</v>
      </c>
      <c r="G171" s="1" t="s">
        <v>300</v>
      </c>
      <c r="H171" s="1" t="s">
        <v>301</v>
      </c>
      <c r="J171" s="1" t="s">
        <v>309</v>
      </c>
      <c r="K171" s="20" t="s">
        <v>206</v>
      </c>
      <c r="L171" s="2" t="s">
        <v>295</v>
      </c>
      <c r="M171" s="21"/>
      <c r="N171" s="3" t="n">
        <v>10000</v>
      </c>
      <c r="O171" s="4" t="n">
        <v>9.8</v>
      </c>
      <c r="P171" s="5" t="n">
        <f aca="false">N171*O171</f>
        <v>98000</v>
      </c>
      <c r="Q171" s="0" t="s">
        <v>35</v>
      </c>
      <c r="R171" s="1" t="n">
        <v>866</v>
      </c>
      <c r="S171" s="1" t="s">
        <v>36</v>
      </c>
      <c r="T171" s="21"/>
      <c r="U171" s="3" t="n">
        <v>10000</v>
      </c>
      <c r="V171" s="4" t="n">
        <v>9.8</v>
      </c>
      <c r="W171" s="5" t="n">
        <f aca="false">U171*V171</f>
        <v>98000</v>
      </c>
      <c r="X171" s="24"/>
      <c r="Y171" s="3" t="n">
        <f aca="false">N171-U171</f>
        <v>0</v>
      </c>
      <c r="Z171" s="6" t="n">
        <f aca="false">O171-V171</f>
        <v>0</v>
      </c>
      <c r="AA171" s="5" t="n">
        <f aca="false">P171-W171</f>
        <v>0</v>
      </c>
      <c r="AB171" s="24"/>
    </row>
    <row r="172" customFormat="false" ht="12.75" hidden="false" customHeight="false" outlineLevel="2" collapsed="false">
      <c r="A172" s="1" t="s">
        <v>25</v>
      </c>
      <c r="B172" s="1" t="s">
        <v>26</v>
      </c>
      <c r="C172" s="1" t="s">
        <v>27</v>
      </c>
      <c r="D172" s="1" t="s">
        <v>28</v>
      </c>
      <c r="E172" s="1" t="s">
        <v>46</v>
      </c>
      <c r="F172" s="1" t="s">
        <v>46</v>
      </c>
      <c r="G172" s="1" t="s">
        <v>300</v>
      </c>
      <c r="H172" s="1" t="s">
        <v>301</v>
      </c>
      <c r="J172" s="1" t="s">
        <v>316</v>
      </c>
      <c r="K172" s="20" t="s">
        <v>206</v>
      </c>
      <c r="L172" s="2" t="s">
        <v>295</v>
      </c>
      <c r="M172" s="21"/>
      <c r="N172" s="3" t="n">
        <v>25000</v>
      </c>
      <c r="O172" s="4" t="n">
        <v>9.95</v>
      </c>
      <c r="P172" s="5" t="n">
        <f aca="false">N172*O172</f>
        <v>248750</v>
      </c>
      <c r="Q172" s="0" t="s">
        <v>35</v>
      </c>
      <c r="R172" s="1" t="n">
        <v>840</v>
      </c>
      <c r="S172" s="1" t="s">
        <v>36</v>
      </c>
      <c r="T172" s="21"/>
      <c r="U172" s="3" t="n">
        <v>25000</v>
      </c>
      <c r="V172" s="4" t="n">
        <v>9.95</v>
      </c>
      <c r="W172" s="5" t="n">
        <f aca="false">U172*V172</f>
        <v>248750</v>
      </c>
      <c r="X172" s="24"/>
      <c r="Y172" s="3" t="n">
        <f aca="false">N172-U172</f>
        <v>0</v>
      </c>
      <c r="Z172" s="6" t="n">
        <f aca="false">O172-V172</f>
        <v>0</v>
      </c>
      <c r="AA172" s="5" t="n">
        <f aca="false">P172-W172</f>
        <v>0</v>
      </c>
      <c r="AB172" s="24"/>
    </row>
    <row r="173" customFormat="false" ht="12.75" hidden="false" customHeight="false" outlineLevel="2" collapsed="false">
      <c r="A173" s="1" t="s">
        <v>25</v>
      </c>
      <c r="B173" s="1" t="s">
        <v>26</v>
      </c>
      <c r="C173" s="1" t="s">
        <v>27</v>
      </c>
      <c r="D173" s="1" t="s">
        <v>28</v>
      </c>
      <c r="E173" s="1" t="s">
        <v>41</v>
      </c>
      <c r="F173" s="1" t="s">
        <v>41</v>
      </c>
      <c r="G173" s="1" t="s">
        <v>300</v>
      </c>
      <c r="H173" s="1" t="s">
        <v>301</v>
      </c>
      <c r="J173" s="1" t="s">
        <v>317</v>
      </c>
      <c r="K173" s="20" t="s">
        <v>305</v>
      </c>
      <c r="L173" s="2" t="s">
        <v>295</v>
      </c>
      <c r="M173" s="21"/>
      <c r="N173" s="3" t="n">
        <v>17080</v>
      </c>
      <c r="O173" s="4" t="n">
        <v>10.1</v>
      </c>
      <c r="P173" s="5" t="n">
        <f aca="false">N173*O173</f>
        <v>172508</v>
      </c>
      <c r="Q173" s="0" t="s">
        <v>35</v>
      </c>
      <c r="R173" s="1" t="n">
        <v>909</v>
      </c>
      <c r="S173" s="1" t="s">
        <v>36</v>
      </c>
      <c r="T173" s="21"/>
      <c r="U173" s="3" t="n">
        <v>17080</v>
      </c>
      <c r="V173" s="4" t="n">
        <v>10.1</v>
      </c>
      <c r="W173" s="5" t="n">
        <f aca="false">U173*V173</f>
        <v>172508</v>
      </c>
      <c r="X173" s="24"/>
      <c r="Y173" s="3" t="n">
        <f aca="false">N173-U173</f>
        <v>0</v>
      </c>
      <c r="Z173" s="6" t="n">
        <f aca="false">O173-V173</f>
        <v>0</v>
      </c>
      <c r="AA173" s="5" t="n">
        <f aca="false">P173-W173</f>
        <v>0</v>
      </c>
      <c r="AB173" s="24"/>
    </row>
    <row r="174" customFormat="false" ht="12.75" hidden="false" customHeight="false" outlineLevel="2" collapsed="false">
      <c r="A174" s="1" t="s">
        <v>25</v>
      </c>
      <c r="B174" s="1" t="s">
        <v>26</v>
      </c>
      <c r="C174" s="1" t="s">
        <v>27</v>
      </c>
      <c r="D174" s="1" t="s">
        <v>28</v>
      </c>
      <c r="E174" s="1" t="s">
        <v>122</v>
      </c>
      <c r="F174" s="1" t="s">
        <v>123</v>
      </c>
      <c r="G174" s="1" t="s">
        <v>300</v>
      </c>
      <c r="H174" s="1" t="s">
        <v>301</v>
      </c>
      <c r="J174" s="1" t="s">
        <v>318</v>
      </c>
      <c r="K174" s="20" t="s">
        <v>206</v>
      </c>
      <c r="L174" s="2" t="s">
        <v>295</v>
      </c>
      <c r="M174" s="21"/>
      <c r="N174" s="3" t="n">
        <v>80000</v>
      </c>
      <c r="O174" s="4" t="n">
        <v>10.125</v>
      </c>
      <c r="P174" s="5" t="n">
        <f aca="false">N174*O174</f>
        <v>810000</v>
      </c>
      <c r="Q174" s="0" t="s">
        <v>35</v>
      </c>
      <c r="R174" s="1" t="n">
        <v>795</v>
      </c>
      <c r="S174" s="1" t="s">
        <v>36</v>
      </c>
      <c r="T174" s="21"/>
      <c r="U174" s="52" t="n">
        <v>80000</v>
      </c>
      <c r="V174" s="4" t="n">
        <v>10.125</v>
      </c>
      <c r="W174" s="5" t="n">
        <f aca="false">U174*V174</f>
        <v>810000</v>
      </c>
      <c r="X174" s="24"/>
      <c r="Y174" s="3" t="n">
        <f aca="false">N174-U174</f>
        <v>0</v>
      </c>
      <c r="Z174" s="6" t="n">
        <f aca="false">O174-V174</f>
        <v>0</v>
      </c>
      <c r="AA174" s="5" t="n">
        <f aca="false">P174-W174</f>
        <v>0</v>
      </c>
      <c r="AB174" s="24"/>
    </row>
    <row r="175" customFormat="false" ht="12.75" hidden="false" customHeight="false" outlineLevel="2" collapsed="false">
      <c r="A175" s="1" t="s">
        <v>25</v>
      </c>
      <c r="B175" s="1" t="s">
        <v>26</v>
      </c>
      <c r="C175" s="1" t="s">
        <v>27</v>
      </c>
      <c r="D175" s="1" t="s">
        <v>28</v>
      </c>
      <c r="E175" s="1" t="s">
        <v>46</v>
      </c>
      <c r="F175" s="1" t="s">
        <v>46</v>
      </c>
      <c r="G175" s="1" t="s">
        <v>300</v>
      </c>
      <c r="H175" s="1" t="s">
        <v>301</v>
      </c>
      <c r="J175" s="1" t="s">
        <v>316</v>
      </c>
      <c r="K175" s="20" t="s">
        <v>206</v>
      </c>
      <c r="L175" s="2" t="s">
        <v>295</v>
      </c>
      <c r="M175" s="21"/>
      <c r="N175" s="3" t="n">
        <v>10000</v>
      </c>
      <c r="O175" s="4" t="n">
        <v>10.15</v>
      </c>
      <c r="P175" s="5" t="n">
        <f aca="false">N175*O175</f>
        <v>101500</v>
      </c>
      <c r="Q175" s="0" t="s">
        <v>35</v>
      </c>
      <c r="R175" s="1" t="n">
        <v>837</v>
      </c>
      <c r="S175" s="1" t="s">
        <v>36</v>
      </c>
      <c r="T175" s="21"/>
      <c r="U175" s="3" t="n">
        <v>10000</v>
      </c>
      <c r="V175" s="4" t="n">
        <v>10.15</v>
      </c>
      <c r="W175" s="5" t="n">
        <f aca="false">U175*V175</f>
        <v>101500</v>
      </c>
      <c r="X175" s="24"/>
      <c r="Y175" s="3" t="n">
        <f aca="false">N175-U175</f>
        <v>0</v>
      </c>
      <c r="Z175" s="6" t="n">
        <f aca="false">O175-V175</f>
        <v>0</v>
      </c>
      <c r="AA175" s="5" t="n">
        <f aca="false">P175-W175</f>
        <v>0</v>
      </c>
      <c r="AB175" s="24"/>
    </row>
    <row r="176" customFormat="false" ht="12.75" hidden="false" customHeight="false" outlineLevel="2" collapsed="false">
      <c r="A176" s="1" t="s">
        <v>25</v>
      </c>
      <c r="B176" s="1" t="s">
        <v>26</v>
      </c>
      <c r="C176" s="1" t="s">
        <v>27</v>
      </c>
      <c r="D176" s="1" t="s">
        <v>28</v>
      </c>
      <c r="E176" s="1" t="s">
        <v>41</v>
      </c>
      <c r="F176" s="1" t="s">
        <v>41</v>
      </c>
      <c r="G176" s="1" t="s">
        <v>291</v>
      </c>
      <c r="H176" s="1" t="s">
        <v>292</v>
      </c>
      <c r="J176" s="1" t="s">
        <v>319</v>
      </c>
      <c r="K176" s="20" t="s">
        <v>294</v>
      </c>
      <c r="L176" s="2" t="s">
        <v>295</v>
      </c>
      <c r="M176" s="21"/>
      <c r="N176" s="3" t="n">
        <v>8832</v>
      </c>
      <c r="O176" s="4" t="n">
        <v>10.35</v>
      </c>
      <c r="P176" s="5" t="n">
        <f aca="false">N176*O176</f>
        <v>91411.2</v>
      </c>
      <c r="Q176" s="0" t="s">
        <v>35</v>
      </c>
      <c r="R176" s="1" t="n">
        <v>902</v>
      </c>
      <c r="S176" s="1" t="s">
        <v>36</v>
      </c>
      <c r="T176" s="21"/>
      <c r="U176" s="3" t="n">
        <v>8832</v>
      </c>
      <c r="V176" s="4" t="n">
        <v>10.35</v>
      </c>
      <c r="W176" s="5" t="n">
        <f aca="false">U176*V176</f>
        <v>91411.2</v>
      </c>
      <c r="X176" s="24"/>
      <c r="Y176" s="3" t="n">
        <f aca="false">N176-U176</f>
        <v>0</v>
      </c>
      <c r="Z176" s="6" t="n">
        <f aca="false">O176-V176</f>
        <v>0</v>
      </c>
      <c r="AA176" s="5" t="n">
        <f aca="false">P176-W176</f>
        <v>0</v>
      </c>
      <c r="AB176" s="24"/>
    </row>
    <row r="177" customFormat="false" ht="12.75" hidden="false" customHeight="false" outlineLevel="2" collapsed="false">
      <c r="A177" s="1" t="s">
        <v>25</v>
      </c>
      <c r="B177" s="1" t="s">
        <v>26</v>
      </c>
      <c r="C177" s="1" t="s">
        <v>27</v>
      </c>
      <c r="D177" s="1" t="s">
        <v>28</v>
      </c>
      <c r="E177" s="1" t="s">
        <v>43</v>
      </c>
      <c r="F177" s="1" t="s">
        <v>44</v>
      </c>
      <c r="G177" s="1" t="s">
        <v>300</v>
      </c>
      <c r="H177" s="1" t="s">
        <v>301</v>
      </c>
      <c r="J177" s="1" t="s">
        <v>320</v>
      </c>
      <c r="K177" s="20" t="s">
        <v>206</v>
      </c>
      <c r="L177" s="2" t="s">
        <v>295</v>
      </c>
      <c r="M177" s="21"/>
      <c r="N177" s="3" t="n">
        <v>30000</v>
      </c>
      <c r="O177" s="4" t="n">
        <v>10.95</v>
      </c>
      <c r="P177" s="5" t="n">
        <f aca="false">N177*O177</f>
        <v>328500</v>
      </c>
      <c r="Q177" s="0" t="s">
        <v>35</v>
      </c>
      <c r="R177" s="1" t="n">
        <v>869</v>
      </c>
      <c r="S177" s="1" t="s">
        <v>36</v>
      </c>
      <c r="T177" s="21"/>
      <c r="U177" s="3" t="n">
        <v>30000</v>
      </c>
      <c r="V177" s="4" t="n">
        <v>10.95</v>
      </c>
      <c r="W177" s="5" t="n">
        <f aca="false">U177*V177</f>
        <v>328500</v>
      </c>
      <c r="X177" s="24"/>
      <c r="Y177" s="3" t="n">
        <f aca="false">N177-U177</f>
        <v>0</v>
      </c>
      <c r="Z177" s="6" t="n">
        <f aca="false">O177-V177</f>
        <v>0</v>
      </c>
      <c r="AA177" s="5" t="n">
        <f aca="false">P177-W177</f>
        <v>0</v>
      </c>
      <c r="AB177" s="24"/>
    </row>
    <row r="178" customFormat="false" ht="12.75" hidden="false" customHeight="false" outlineLevel="2" collapsed="false">
      <c r="A178" s="1" t="s">
        <v>25</v>
      </c>
      <c r="B178" s="1" t="s">
        <v>26</v>
      </c>
      <c r="C178" s="1" t="s">
        <v>27</v>
      </c>
      <c r="D178" s="1" t="s">
        <v>28</v>
      </c>
      <c r="E178" s="1" t="s">
        <v>29</v>
      </c>
      <c r="F178" s="1" t="s">
        <v>29</v>
      </c>
      <c r="G178" s="1" t="s">
        <v>291</v>
      </c>
      <c r="H178" s="1" t="s">
        <v>292</v>
      </c>
      <c r="J178" s="1" t="s">
        <v>321</v>
      </c>
      <c r="K178" s="20" t="s">
        <v>294</v>
      </c>
      <c r="L178" s="2" t="s">
        <v>295</v>
      </c>
      <c r="M178" s="21"/>
      <c r="N178" s="3" t="n">
        <v>9998</v>
      </c>
      <c r="O178" s="4" t="n">
        <v>11.05</v>
      </c>
      <c r="P178" s="5" t="n">
        <f aca="false">N178*O178</f>
        <v>110477.9</v>
      </c>
      <c r="Q178" s="0" t="s">
        <v>35</v>
      </c>
      <c r="R178" s="1" t="n">
        <v>897</v>
      </c>
      <c r="S178" s="1" t="s">
        <v>36</v>
      </c>
      <c r="T178" s="21"/>
      <c r="U178" s="3" t="n">
        <v>9998</v>
      </c>
      <c r="V178" s="4" t="n">
        <v>11.05</v>
      </c>
      <c r="W178" s="5" t="n">
        <f aca="false">U178*V178</f>
        <v>110477.9</v>
      </c>
      <c r="X178" s="24"/>
      <c r="Y178" s="3" t="n">
        <f aca="false">N178-U178</f>
        <v>0</v>
      </c>
      <c r="Z178" s="6" t="n">
        <f aca="false">O178-V178</f>
        <v>0</v>
      </c>
      <c r="AA178" s="5" t="n">
        <f aca="false">P178-W178</f>
        <v>0</v>
      </c>
      <c r="AB178" s="24"/>
    </row>
    <row r="179" customFormat="false" ht="12.75" hidden="false" customHeight="false" outlineLevel="2" collapsed="false">
      <c r="A179" s="1" t="s">
        <v>25</v>
      </c>
      <c r="B179" s="1" t="s">
        <v>26</v>
      </c>
      <c r="C179" s="1" t="s">
        <v>27</v>
      </c>
      <c r="D179" s="1" t="s">
        <v>28</v>
      </c>
      <c r="E179" s="1" t="s">
        <v>43</v>
      </c>
      <c r="F179" s="1" t="s">
        <v>44</v>
      </c>
      <c r="G179" s="1" t="s">
        <v>300</v>
      </c>
      <c r="H179" s="1" t="s">
        <v>301</v>
      </c>
      <c r="J179" s="1" t="s">
        <v>320</v>
      </c>
      <c r="K179" s="20" t="s">
        <v>206</v>
      </c>
      <c r="L179" s="2" t="s">
        <v>295</v>
      </c>
      <c r="M179" s="21"/>
      <c r="N179" s="3" t="n">
        <v>30000</v>
      </c>
      <c r="O179" s="4" t="n">
        <v>11.4</v>
      </c>
      <c r="P179" s="5" t="n">
        <f aca="false">N179*O179</f>
        <v>342000</v>
      </c>
      <c r="Q179" s="0" t="s">
        <v>35</v>
      </c>
      <c r="R179" s="1" t="n">
        <v>870</v>
      </c>
      <c r="S179" s="1" t="s">
        <v>36</v>
      </c>
      <c r="T179" s="21"/>
      <c r="U179" s="3" t="n">
        <v>30000</v>
      </c>
      <c r="V179" s="4" t="n">
        <v>11.4</v>
      </c>
      <c r="W179" s="5" t="n">
        <f aca="false">U179*V179</f>
        <v>342000</v>
      </c>
      <c r="X179" s="24"/>
      <c r="Y179" s="3" t="n">
        <f aca="false">N179-U179</f>
        <v>0</v>
      </c>
      <c r="Z179" s="6" t="n">
        <f aca="false">O179-V179</f>
        <v>0</v>
      </c>
      <c r="AA179" s="5" t="n">
        <f aca="false">P179-W179</f>
        <v>0</v>
      </c>
      <c r="AB179" s="24"/>
    </row>
    <row r="180" customFormat="false" ht="12.75" hidden="false" customHeight="false" outlineLevel="2" collapsed="false">
      <c r="A180" s="1" t="s">
        <v>25</v>
      </c>
      <c r="B180" s="1" t="s">
        <v>26</v>
      </c>
      <c r="C180" s="1" t="s">
        <v>27</v>
      </c>
      <c r="D180" s="1" t="s">
        <v>28</v>
      </c>
      <c r="E180" s="1" t="s">
        <v>45</v>
      </c>
      <c r="F180" s="1" t="s">
        <v>45</v>
      </c>
      <c r="G180" s="1" t="s">
        <v>300</v>
      </c>
      <c r="H180" s="1" t="s">
        <v>301</v>
      </c>
      <c r="J180" s="1" t="s">
        <v>322</v>
      </c>
      <c r="K180" s="20" t="s">
        <v>206</v>
      </c>
      <c r="L180" s="2" t="s">
        <v>295</v>
      </c>
      <c r="M180" s="21"/>
      <c r="N180" s="3" t="n">
        <v>10000</v>
      </c>
      <c r="O180" s="4" t="n">
        <v>11.4</v>
      </c>
      <c r="P180" s="5" t="n">
        <f aca="false">N180*O180</f>
        <v>114000</v>
      </c>
      <c r="Q180" s="0" t="s">
        <v>35</v>
      </c>
      <c r="R180" s="1" t="n">
        <v>880</v>
      </c>
      <c r="S180" s="1" t="s">
        <v>36</v>
      </c>
      <c r="T180" s="21"/>
      <c r="U180" s="3" t="n">
        <v>10000</v>
      </c>
      <c r="V180" s="4" t="n">
        <v>11.4</v>
      </c>
      <c r="W180" s="5" t="n">
        <f aca="false">U180*V180</f>
        <v>114000</v>
      </c>
      <c r="X180" s="24"/>
      <c r="Y180" s="3" t="n">
        <f aca="false">N180-U180</f>
        <v>0</v>
      </c>
      <c r="Z180" s="6" t="n">
        <f aca="false">O180-V180</f>
        <v>0</v>
      </c>
      <c r="AA180" s="5" t="n">
        <f aca="false">P180-W180</f>
        <v>0</v>
      </c>
      <c r="AB180" s="24"/>
    </row>
    <row r="181" customFormat="false" ht="12.75" hidden="false" customHeight="false" outlineLevel="2" collapsed="false">
      <c r="A181" s="25" t="s">
        <v>25</v>
      </c>
      <c r="B181" s="25" t="s">
        <v>26</v>
      </c>
      <c r="C181" s="25" t="s">
        <v>27</v>
      </c>
      <c r="D181" s="25" t="s">
        <v>28</v>
      </c>
      <c r="E181" s="25" t="s">
        <v>43</v>
      </c>
      <c r="F181" s="25" t="s">
        <v>44</v>
      </c>
      <c r="G181" s="25" t="s">
        <v>300</v>
      </c>
      <c r="H181" s="25" t="s">
        <v>301</v>
      </c>
      <c r="I181" s="25"/>
      <c r="J181" s="25" t="s">
        <v>320</v>
      </c>
      <c r="K181" s="26" t="s">
        <v>206</v>
      </c>
      <c r="L181" s="27" t="s">
        <v>295</v>
      </c>
      <c r="M181" s="21"/>
      <c r="N181" s="28" t="n">
        <v>29997</v>
      </c>
      <c r="O181" s="29" t="n">
        <v>11.55</v>
      </c>
      <c r="P181" s="30" t="n">
        <f aca="false">N181*O181</f>
        <v>346465.35</v>
      </c>
      <c r="Q181" s="0" t="s">
        <v>35</v>
      </c>
      <c r="R181" s="1" t="n">
        <v>872</v>
      </c>
      <c r="S181" s="1" t="s">
        <v>36</v>
      </c>
      <c r="T181" s="21"/>
      <c r="U181" s="32" t="n">
        <v>30000</v>
      </c>
      <c r="V181" s="29" t="n">
        <v>11.55</v>
      </c>
      <c r="W181" s="30" t="n">
        <f aca="false">U181*V181</f>
        <v>346500</v>
      </c>
      <c r="X181" s="24"/>
      <c r="Y181" s="28" t="n">
        <f aca="false">N181-U181</f>
        <v>-3</v>
      </c>
      <c r="Z181" s="34" t="n">
        <f aca="false">O181-V181</f>
        <v>0</v>
      </c>
      <c r="AA181" s="30" t="n">
        <f aca="false">P181-W181</f>
        <v>-34.6499999999651</v>
      </c>
      <c r="AB181" s="24"/>
      <c r="AC181" s="31" t="s">
        <v>323</v>
      </c>
    </row>
    <row r="182" customFormat="false" ht="12.75" hidden="false" customHeight="false" outlineLevel="2" collapsed="false">
      <c r="A182" s="25" t="s">
        <v>25</v>
      </c>
      <c r="B182" s="25" t="s">
        <v>26</v>
      </c>
      <c r="C182" s="25" t="s">
        <v>27</v>
      </c>
      <c r="D182" s="25" t="s">
        <v>28</v>
      </c>
      <c r="E182" s="27" t="s">
        <v>43</v>
      </c>
      <c r="F182" s="27" t="s">
        <v>44</v>
      </c>
      <c r="G182" s="25" t="s">
        <v>300</v>
      </c>
      <c r="H182" s="27" t="s">
        <v>301</v>
      </c>
      <c r="I182" s="25"/>
      <c r="J182" s="27" t="s">
        <v>320</v>
      </c>
      <c r="K182" s="26" t="s">
        <v>294</v>
      </c>
      <c r="L182" s="27" t="s">
        <v>295</v>
      </c>
      <c r="M182" s="21"/>
      <c r="N182" s="47" t="n">
        <v>15000</v>
      </c>
      <c r="O182" s="53" t="n">
        <v>12.35</v>
      </c>
      <c r="P182" s="30" t="n">
        <f aca="false">N182*O182</f>
        <v>185250</v>
      </c>
      <c r="Q182" s="0" t="s">
        <v>35</v>
      </c>
      <c r="R182" s="1" t="n">
        <v>871</v>
      </c>
      <c r="S182" s="1" t="s">
        <v>36</v>
      </c>
      <c r="T182" s="21"/>
      <c r="U182" s="50" t="n">
        <v>14997</v>
      </c>
      <c r="V182" s="53" t="n">
        <v>12.35</v>
      </c>
      <c r="W182" s="30" t="n">
        <f aca="false">U182*V182</f>
        <v>185212.95</v>
      </c>
      <c r="X182" s="24"/>
      <c r="Y182" s="47" t="n">
        <f aca="false">N182-U182</f>
        <v>3</v>
      </c>
      <c r="Z182" s="51" t="n">
        <f aca="false">O182-V182</f>
        <v>0</v>
      </c>
      <c r="AA182" s="49" t="n">
        <f aca="false">P182-W182</f>
        <v>37.0500000000175</v>
      </c>
      <c r="AB182" s="24"/>
      <c r="AC182" s="31" t="s">
        <v>323</v>
      </c>
    </row>
    <row r="183" customFormat="false" ht="12.75" hidden="false" customHeight="false" outlineLevel="2" collapsed="false">
      <c r="A183" s="25" t="s">
        <v>25</v>
      </c>
      <c r="B183" s="25" t="s">
        <v>26</v>
      </c>
      <c r="C183" s="25" t="s">
        <v>27</v>
      </c>
      <c r="D183" s="25" t="s">
        <v>28</v>
      </c>
      <c r="E183" s="27" t="s">
        <v>43</v>
      </c>
      <c r="F183" s="27" t="s">
        <v>44</v>
      </c>
      <c r="G183" s="25" t="s">
        <v>291</v>
      </c>
      <c r="H183" s="27" t="s">
        <v>292</v>
      </c>
      <c r="I183" s="25"/>
      <c r="J183" s="27" t="s">
        <v>324</v>
      </c>
      <c r="K183" s="26" t="s">
        <v>294</v>
      </c>
      <c r="L183" s="27" t="s">
        <v>295</v>
      </c>
      <c r="M183" s="21"/>
      <c r="N183" s="47" t="n">
        <v>12075</v>
      </c>
      <c r="O183" s="53" t="n">
        <v>12.35</v>
      </c>
      <c r="P183" s="30" t="n">
        <f aca="false">N183*O183</f>
        <v>149126.25</v>
      </c>
      <c r="Q183" s="0" t="s">
        <v>35</v>
      </c>
      <c r="R183" s="1" t="n">
        <v>876</v>
      </c>
      <c r="S183" s="1" t="s">
        <v>36</v>
      </c>
      <c r="T183" s="21"/>
      <c r="U183" s="47" t="n">
        <v>12075</v>
      </c>
      <c r="V183" s="53" t="n">
        <v>10.5</v>
      </c>
      <c r="W183" s="30" t="n">
        <f aca="false">U183*V183</f>
        <v>126787.5</v>
      </c>
      <c r="X183" s="24"/>
      <c r="Y183" s="47" t="n">
        <f aca="false">N183-U183</f>
        <v>0</v>
      </c>
      <c r="Z183" s="51" t="n">
        <f aca="false">O183-V183</f>
        <v>1.85</v>
      </c>
      <c r="AA183" s="49" t="n">
        <f aca="false">P183-W183</f>
        <v>22338.75</v>
      </c>
      <c r="AB183" s="24"/>
      <c r="AC183" s="31" t="s">
        <v>325</v>
      </c>
    </row>
    <row r="184" customFormat="false" ht="12.75" hidden="false" customHeight="false" outlineLevel="2" collapsed="false">
      <c r="A184" s="1" t="s">
        <v>25</v>
      </c>
      <c r="B184" s="1" t="s">
        <v>26</v>
      </c>
      <c r="C184" s="1" t="s">
        <v>27</v>
      </c>
      <c r="D184" s="1" t="s">
        <v>28</v>
      </c>
      <c r="E184" s="1" t="s">
        <v>40</v>
      </c>
      <c r="F184" s="1" t="s">
        <v>40</v>
      </c>
      <c r="G184" s="1" t="s">
        <v>300</v>
      </c>
      <c r="H184" s="1" t="s">
        <v>301</v>
      </c>
      <c r="J184" s="1" t="s">
        <v>326</v>
      </c>
      <c r="K184" s="20" t="s">
        <v>294</v>
      </c>
      <c r="L184" s="2" t="s">
        <v>295</v>
      </c>
      <c r="M184" s="21"/>
      <c r="N184" s="3" t="n">
        <v>28222</v>
      </c>
      <c r="O184" s="4" t="n">
        <v>11.65</v>
      </c>
      <c r="P184" s="5" t="n">
        <f aca="false">N184*O184</f>
        <v>328786.3</v>
      </c>
      <c r="Q184" s="0" t="s">
        <v>35</v>
      </c>
      <c r="R184" s="1" t="n">
        <v>886</v>
      </c>
      <c r="S184" s="1" t="s">
        <v>36</v>
      </c>
      <c r="T184" s="21"/>
      <c r="U184" s="3" t="n">
        <v>28222</v>
      </c>
      <c r="V184" s="4" t="n">
        <v>11.65</v>
      </c>
      <c r="W184" s="5" t="n">
        <f aca="false">U184*V184</f>
        <v>328786.3</v>
      </c>
      <c r="X184" s="24"/>
      <c r="Y184" s="3" t="n">
        <f aca="false">N184-U184</f>
        <v>0</v>
      </c>
      <c r="Z184" s="6" t="n">
        <f aca="false">O184-V184</f>
        <v>0</v>
      </c>
      <c r="AA184" s="5" t="n">
        <f aca="false">P184-W184</f>
        <v>0</v>
      </c>
      <c r="AB184" s="24"/>
      <c r="AC184" s="31" t="s">
        <v>303</v>
      </c>
    </row>
    <row r="185" customFormat="false" ht="12.75" hidden="false" customHeight="false" outlineLevel="2" collapsed="false">
      <c r="A185" s="1" t="s">
        <v>25</v>
      </c>
      <c r="B185" s="1" t="s">
        <v>26</v>
      </c>
      <c r="C185" s="1" t="s">
        <v>27</v>
      </c>
      <c r="D185" s="1" t="s">
        <v>28</v>
      </c>
      <c r="E185" s="1" t="s">
        <v>29</v>
      </c>
      <c r="F185" s="1" t="s">
        <v>29</v>
      </c>
      <c r="G185" s="1" t="s">
        <v>300</v>
      </c>
      <c r="H185" s="1" t="s">
        <v>301</v>
      </c>
      <c r="J185" s="1" t="s">
        <v>327</v>
      </c>
      <c r="K185" s="20" t="s">
        <v>206</v>
      </c>
      <c r="L185" s="2" t="s">
        <v>295</v>
      </c>
      <c r="M185" s="21"/>
      <c r="N185" s="3" t="n">
        <v>10000</v>
      </c>
      <c r="O185" s="4" t="n">
        <v>12.2</v>
      </c>
      <c r="P185" s="5" t="n">
        <f aca="false">N185*O185</f>
        <v>122000</v>
      </c>
      <c r="Q185" s="0" t="s">
        <v>35</v>
      </c>
      <c r="R185" s="1" t="n">
        <v>891</v>
      </c>
      <c r="S185" s="1" t="s">
        <v>36</v>
      </c>
      <c r="T185" s="21"/>
      <c r="U185" s="3" t="n">
        <v>10000</v>
      </c>
      <c r="V185" s="4" t="n">
        <v>12.2</v>
      </c>
      <c r="W185" s="5" t="n">
        <f aca="false">U185*V185</f>
        <v>122000</v>
      </c>
      <c r="X185" s="24"/>
      <c r="Y185" s="3" t="n">
        <f aca="false">N185-U185</f>
        <v>0</v>
      </c>
      <c r="Z185" s="6" t="n">
        <f aca="false">O185-V185</f>
        <v>0</v>
      </c>
      <c r="AA185" s="5" t="n">
        <f aca="false">P185-W185</f>
        <v>0</v>
      </c>
      <c r="AB185" s="24"/>
      <c r="AC185" s="31" t="s">
        <v>328</v>
      </c>
    </row>
    <row r="186" customFormat="false" ht="12.75" hidden="false" customHeight="false" outlineLevel="2" collapsed="false">
      <c r="A186" s="1" t="s">
        <v>25</v>
      </c>
      <c r="B186" s="1" t="s">
        <v>26</v>
      </c>
      <c r="C186" s="1" t="s">
        <v>27</v>
      </c>
      <c r="D186" s="1" t="s">
        <v>28</v>
      </c>
      <c r="E186" s="1" t="s">
        <v>45</v>
      </c>
      <c r="F186" s="1" t="s">
        <v>45</v>
      </c>
      <c r="G186" s="1" t="s">
        <v>300</v>
      </c>
      <c r="H186" s="1" t="s">
        <v>301</v>
      </c>
      <c r="J186" s="1" t="s">
        <v>329</v>
      </c>
      <c r="K186" s="20" t="s">
        <v>206</v>
      </c>
      <c r="L186" s="2" t="s">
        <v>295</v>
      </c>
      <c r="M186" s="21"/>
      <c r="N186" s="3" t="n">
        <v>20000</v>
      </c>
      <c r="O186" s="4" t="n">
        <v>12.35</v>
      </c>
      <c r="P186" s="5" t="n">
        <f aca="false">N186*O186</f>
        <v>247000</v>
      </c>
      <c r="Q186" s="0" t="s">
        <v>35</v>
      </c>
      <c r="R186" s="1" t="n">
        <v>883</v>
      </c>
      <c r="S186" s="1" t="s">
        <v>36</v>
      </c>
      <c r="T186" s="21"/>
      <c r="U186" s="3" t="n">
        <v>20000</v>
      </c>
      <c r="V186" s="4" t="n">
        <v>12.35</v>
      </c>
      <c r="W186" s="5" t="n">
        <f aca="false">U186*V186</f>
        <v>247000</v>
      </c>
      <c r="X186" s="24"/>
      <c r="Y186" s="3" t="n">
        <f aca="false">N186-U186</f>
        <v>0</v>
      </c>
      <c r="Z186" s="6" t="n">
        <f aca="false">O186-V186</f>
        <v>0</v>
      </c>
      <c r="AA186" s="5" t="n">
        <f aca="false">P186-W186</f>
        <v>0</v>
      </c>
      <c r="AB186" s="24"/>
      <c r="AC186" s="31" t="s">
        <v>330</v>
      </c>
    </row>
    <row r="187" customFormat="false" ht="12.75" hidden="false" customHeight="false" outlineLevel="2" collapsed="false">
      <c r="A187" s="1" t="s">
        <v>25</v>
      </c>
      <c r="B187" s="1" t="s">
        <v>26</v>
      </c>
      <c r="C187" s="1" t="s">
        <v>27</v>
      </c>
      <c r="D187" s="1" t="s">
        <v>28</v>
      </c>
      <c r="E187" s="1" t="s">
        <v>40</v>
      </c>
      <c r="F187" s="1" t="s">
        <v>40</v>
      </c>
      <c r="G187" s="1" t="s">
        <v>300</v>
      </c>
      <c r="H187" s="1" t="s">
        <v>301</v>
      </c>
      <c r="J187" s="1" t="s">
        <v>326</v>
      </c>
      <c r="K187" s="20" t="s">
        <v>206</v>
      </c>
      <c r="L187" s="2" t="s">
        <v>295</v>
      </c>
      <c r="M187" s="21"/>
      <c r="N187" s="3" t="n">
        <v>20000</v>
      </c>
      <c r="O187" s="4" t="n">
        <v>12.4</v>
      </c>
      <c r="P187" s="5" t="n">
        <f aca="false">N187*O187</f>
        <v>248000</v>
      </c>
      <c r="Q187" s="0" t="s">
        <v>35</v>
      </c>
      <c r="R187" s="1" t="n">
        <v>885</v>
      </c>
      <c r="S187" s="1" t="s">
        <v>36</v>
      </c>
      <c r="T187" s="21"/>
      <c r="U187" s="3" t="n">
        <v>20000</v>
      </c>
      <c r="V187" s="4" t="n">
        <v>12.4</v>
      </c>
      <c r="W187" s="5" t="n">
        <f aca="false">U187*V187</f>
        <v>248000</v>
      </c>
      <c r="X187" s="24"/>
      <c r="Y187" s="3" t="n">
        <f aca="false">N187-U187</f>
        <v>0</v>
      </c>
      <c r="Z187" s="6" t="n">
        <f aca="false">O187-V187</f>
        <v>0</v>
      </c>
      <c r="AA187" s="5" t="n">
        <f aca="false">P187-W187</f>
        <v>0</v>
      </c>
      <c r="AB187" s="24"/>
      <c r="AC187" s="31" t="s">
        <v>331</v>
      </c>
    </row>
    <row r="188" customFormat="false" ht="12.75" hidden="false" customHeight="false" outlineLevel="2" collapsed="false">
      <c r="A188" s="1" t="s">
        <v>25</v>
      </c>
      <c r="B188" s="1" t="s">
        <v>26</v>
      </c>
      <c r="C188" s="1" t="s">
        <v>27</v>
      </c>
      <c r="D188" s="1" t="s">
        <v>28</v>
      </c>
      <c r="E188" s="1" t="s">
        <v>40</v>
      </c>
      <c r="F188" s="1" t="s">
        <v>40</v>
      </c>
      <c r="G188" s="1" t="s">
        <v>291</v>
      </c>
      <c r="H188" s="1" t="s">
        <v>292</v>
      </c>
      <c r="J188" s="1" t="s">
        <v>332</v>
      </c>
      <c r="K188" s="20" t="s">
        <v>294</v>
      </c>
      <c r="L188" s="2" t="s">
        <v>295</v>
      </c>
      <c r="M188" s="21"/>
      <c r="N188" s="3" t="n">
        <v>9998</v>
      </c>
      <c r="O188" s="4" t="n">
        <v>13.2</v>
      </c>
      <c r="P188" s="5" t="n">
        <f aca="false">N188*O188</f>
        <v>131973.6</v>
      </c>
      <c r="Q188" s="0" t="s">
        <v>35</v>
      </c>
      <c r="R188" s="1" t="n">
        <v>887</v>
      </c>
      <c r="S188" s="1" t="s">
        <v>36</v>
      </c>
      <c r="T188" s="21"/>
      <c r="U188" s="3" t="n">
        <v>9998</v>
      </c>
      <c r="V188" s="4" t="n">
        <v>13.2</v>
      </c>
      <c r="W188" s="5" t="n">
        <f aca="false">U188*V188</f>
        <v>131973.6</v>
      </c>
      <c r="X188" s="24"/>
      <c r="Y188" s="3" t="n">
        <f aca="false">N188-U188</f>
        <v>0</v>
      </c>
      <c r="Z188" s="6" t="n">
        <f aca="false">O188-V188</f>
        <v>0</v>
      </c>
      <c r="AA188" s="5" t="n">
        <f aca="false">P188-W188</f>
        <v>0</v>
      </c>
      <c r="AB188" s="24"/>
      <c r="AC188" s="31" t="s">
        <v>333</v>
      </c>
    </row>
    <row r="189" customFormat="false" ht="12.75" hidden="false" customHeight="false" outlineLevel="2" collapsed="false">
      <c r="A189" s="1" t="s">
        <v>25</v>
      </c>
      <c r="B189" s="1" t="s">
        <v>26</v>
      </c>
      <c r="C189" s="1" t="s">
        <v>27</v>
      </c>
      <c r="D189" s="1" t="s">
        <v>28</v>
      </c>
      <c r="E189" s="1" t="s">
        <v>45</v>
      </c>
      <c r="F189" s="1" t="s">
        <v>45</v>
      </c>
      <c r="G189" s="1" t="s">
        <v>291</v>
      </c>
      <c r="H189" s="1" t="s">
        <v>292</v>
      </c>
      <c r="J189" s="1" t="s">
        <v>334</v>
      </c>
      <c r="K189" s="20" t="s">
        <v>294</v>
      </c>
      <c r="L189" s="2" t="s">
        <v>295</v>
      </c>
      <c r="M189" s="21"/>
      <c r="N189" s="3" t="n">
        <v>9925</v>
      </c>
      <c r="O189" s="4" t="n">
        <v>13.45</v>
      </c>
      <c r="P189" s="5" t="n">
        <f aca="false">N189*O189</f>
        <v>133491.25</v>
      </c>
      <c r="Q189" s="0" t="s">
        <v>35</v>
      </c>
      <c r="R189" s="1" t="n">
        <v>882</v>
      </c>
      <c r="S189" s="1" t="s">
        <v>36</v>
      </c>
      <c r="T189" s="21"/>
      <c r="U189" s="3" t="n">
        <v>9925</v>
      </c>
      <c r="V189" s="4" t="n">
        <v>13.45</v>
      </c>
      <c r="W189" s="5" t="n">
        <f aca="false">U189*V189</f>
        <v>133491.25</v>
      </c>
      <c r="X189" s="24"/>
      <c r="Y189" s="3" t="n">
        <f aca="false">N189-U189</f>
        <v>0</v>
      </c>
      <c r="Z189" s="6" t="n">
        <f aca="false">O189-V189</f>
        <v>0</v>
      </c>
      <c r="AA189" s="5" t="n">
        <f aca="false">P189-W189</f>
        <v>0</v>
      </c>
      <c r="AB189" s="24"/>
      <c r="AC189" s="31" t="s">
        <v>335</v>
      </c>
    </row>
    <row r="190" customFormat="false" ht="12.75" hidden="false" customHeight="false" outlineLevel="2" collapsed="false">
      <c r="A190" s="1" t="s">
        <v>25</v>
      </c>
      <c r="B190" s="1" t="s">
        <v>26</v>
      </c>
      <c r="C190" s="1" t="s">
        <v>27</v>
      </c>
      <c r="D190" s="1" t="s">
        <v>28</v>
      </c>
      <c r="E190" s="1" t="s">
        <v>40</v>
      </c>
      <c r="F190" s="1" t="s">
        <v>40</v>
      </c>
      <c r="G190" s="1" t="s">
        <v>300</v>
      </c>
      <c r="H190" s="1" t="s">
        <v>301</v>
      </c>
      <c r="J190" s="1" t="s">
        <v>326</v>
      </c>
      <c r="K190" s="20" t="s">
        <v>206</v>
      </c>
      <c r="L190" s="2" t="s">
        <v>295</v>
      </c>
      <c r="M190" s="21"/>
      <c r="N190" s="3" t="n">
        <v>10000</v>
      </c>
      <c r="O190" s="4" t="n">
        <v>13.7</v>
      </c>
      <c r="P190" s="5" t="n">
        <f aca="false">N190*O190</f>
        <v>137000</v>
      </c>
      <c r="Q190" s="0" t="s">
        <v>35</v>
      </c>
      <c r="R190" s="1" t="n">
        <v>884</v>
      </c>
      <c r="S190" s="1" t="s">
        <v>36</v>
      </c>
      <c r="T190" s="21"/>
      <c r="U190" s="3" t="n">
        <v>10000</v>
      </c>
      <c r="V190" s="4" t="n">
        <v>13.7</v>
      </c>
      <c r="W190" s="5" t="n">
        <f aca="false">U190*V190</f>
        <v>137000</v>
      </c>
      <c r="X190" s="24"/>
      <c r="Y190" s="3" t="n">
        <f aca="false">N190-U190</f>
        <v>0</v>
      </c>
      <c r="Z190" s="6" t="n">
        <f aca="false">O190-V190</f>
        <v>0</v>
      </c>
      <c r="AA190" s="5" t="n">
        <f aca="false">P190-W190</f>
        <v>0</v>
      </c>
      <c r="AB190" s="24"/>
      <c r="AC190" s="31" t="s">
        <v>336</v>
      </c>
    </row>
    <row r="191" customFormat="false" ht="12.75" hidden="false" customHeight="false" outlineLevel="2" collapsed="false">
      <c r="A191" s="1" t="s">
        <v>337</v>
      </c>
      <c r="B191" s="1" t="s">
        <v>26</v>
      </c>
      <c r="C191" s="1" t="s">
        <v>27</v>
      </c>
      <c r="D191" s="1" t="s">
        <v>28</v>
      </c>
      <c r="E191" s="1" t="s">
        <v>73</v>
      </c>
      <c r="F191" s="1" t="s">
        <v>74</v>
      </c>
      <c r="G191" s="1" t="s">
        <v>291</v>
      </c>
      <c r="H191" s="1" t="s">
        <v>292</v>
      </c>
      <c r="J191" s="1" t="s">
        <v>338</v>
      </c>
      <c r="K191" s="20" t="s">
        <v>33</v>
      </c>
      <c r="L191" s="2" t="s">
        <v>295</v>
      </c>
      <c r="M191" s="21"/>
      <c r="N191" s="3" t="n">
        <v>155000</v>
      </c>
      <c r="O191" s="4" t="n">
        <v>14.14</v>
      </c>
      <c r="P191" s="5" t="n">
        <f aca="false">N191*O191</f>
        <v>2191700</v>
      </c>
      <c r="Q191" s="0" t="s">
        <v>52</v>
      </c>
      <c r="R191" s="1" t="n">
        <v>6</v>
      </c>
      <c r="S191" s="1" t="s">
        <v>339</v>
      </c>
      <c r="T191" s="21"/>
      <c r="U191" s="3" t="n">
        <v>155000</v>
      </c>
      <c r="V191" s="4" t="n">
        <v>14.14</v>
      </c>
      <c r="W191" s="5" t="n">
        <f aca="false">U191*V191</f>
        <v>2191700</v>
      </c>
      <c r="X191" s="24"/>
      <c r="Y191" s="3" t="n">
        <f aca="false">N191-U191</f>
        <v>0</v>
      </c>
      <c r="Z191" s="6" t="n">
        <f aca="false">O191-V191</f>
        <v>0</v>
      </c>
      <c r="AA191" s="5" t="n">
        <f aca="false">P191-W191</f>
        <v>0</v>
      </c>
      <c r="AB191" s="24"/>
      <c r="AC191" s="31" t="s">
        <v>340</v>
      </c>
    </row>
    <row r="192" customFormat="false" ht="12.75" hidden="false" customHeight="false" outlineLevel="2" collapsed="false">
      <c r="A192" s="1" t="s">
        <v>48</v>
      </c>
      <c r="B192" s="1" t="s">
        <v>26</v>
      </c>
      <c r="C192" s="1" t="s">
        <v>27</v>
      </c>
      <c r="D192" s="1" t="s">
        <v>28</v>
      </c>
      <c r="E192" s="1" t="s">
        <v>73</v>
      </c>
      <c r="F192" s="1" t="s">
        <v>74</v>
      </c>
      <c r="G192" s="1" t="s">
        <v>291</v>
      </c>
      <c r="H192" s="1" t="s">
        <v>292</v>
      </c>
      <c r="J192" s="1" t="s">
        <v>341</v>
      </c>
      <c r="K192" s="20" t="s">
        <v>33</v>
      </c>
      <c r="L192" s="2" t="s">
        <v>295</v>
      </c>
      <c r="M192" s="21"/>
      <c r="N192" s="3" t="n">
        <v>155000</v>
      </c>
      <c r="O192" s="4" t="n">
        <v>14.14</v>
      </c>
      <c r="P192" s="5" t="n">
        <f aca="false">N192*O192</f>
        <v>2191700</v>
      </c>
      <c r="Q192" s="0" t="s">
        <v>52</v>
      </c>
      <c r="R192" s="1" t="n">
        <v>662</v>
      </c>
      <c r="S192" s="1" t="s">
        <v>53</v>
      </c>
      <c r="T192" s="21"/>
      <c r="U192" s="3" t="n">
        <v>155000</v>
      </c>
      <c r="V192" s="4" t="n">
        <v>14.14</v>
      </c>
      <c r="W192" s="5" t="n">
        <f aca="false">U192*V192</f>
        <v>2191700</v>
      </c>
      <c r="X192" s="24"/>
      <c r="Y192" s="3" t="n">
        <f aca="false">N192-U192</f>
        <v>0</v>
      </c>
      <c r="Z192" s="6" t="n">
        <f aca="false">O192-V192</f>
        <v>0</v>
      </c>
      <c r="AA192" s="5" t="n">
        <f aca="false">P192-W192</f>
        <v>0</v>
      </c>
      <c r="AB192" s="24"/>
    </row>
    <row r="193" customFormat="false" ht="13.5" hidden="false" customHeight="false" outlineLevel="1" collapsed="false">
      <c r="C193" s="1"/>
      <c r="D193" s="1"/>
      <c r="L193" s="2" t="s">
        <v>342</v>
      </c>
      <c r="M193" s="21"/>
      <c r="N193" s="36" t="n">
        <f aca="false">SUBTOTAL(9,N157:N192)</f>
        <v>907035</v>
      </c>
      <c r="P193" s="37" t="n">
        <f aca="false">SUBTOTAL(9,P157:P192)</f>
        <v>10746646</v>
      </c>
      <c r="T193" s="21"/>
      <c r="U193" s="36" t="n">
        <f aca="false">SUBTOTAL(9,U157:U192)</f>
        <v>907034</v>
      </c>
      <c r="W193" s="37" t="n">
        <f aca="false">SUBTOTAL(9,W157:W192)</f>
        <v>10724045.4</v>
      </c>
      <c r="X193" s="24"/>
      <c r="Y193" s="36" t="n">
        <f aca="false">SUBTOTAL(9,Y157:Y192)</f>
        <v>1</v>
      </c>
      <c r="AA193" s="37" t="n">
        <f aca="false">SUBTOTAL(9,AA157:AA192)</f>
        <v>22600.6000000001</v>
      </c>
      <c r="AB193" s="24"/>
    </row>
    <row r="194" customFormat="false" ht="13.5" hidden="false" customHeight="false" outlineLevel="2" collapsed="false">
      <c r="A194" s="1" t="s">
        <v>25</v>
      </c>
      <c r="B194" s="1" t="s">
        <v>26</v>
      </c>
      <c r="C194" s="1" t="s">
        <v>27</v>
      </c>
      <c r="D194" s="1" t="s">
        <v>28</v>
      </c>
      <c r="E194" s="1" t="s">
        <v>74</v>
      </c>
      <c r="F194" s="1" t="s">
        <v>74</v>
      </c>
      <c r="G194" s="1" t="s">
        <v>343</v>
      </c>
      <c r="H194" s="1" t="s">
        <v>344</v>
      </c>
      <c r="J194" s="1" t="s">
        <v>345</v>
      </c>
      <c r="K194" s="20" t="s">
        <v>33</v>
      </c>
      <c r="L194" s="2" t="s">
        <v>346</v>
      </c>
      <c r="M194" s="21"/>
      <c r="N194" s="3" t="n">
        <v>4245</v>
      </c>
      <c r="O194" s="4" t="n">
        <v>6.04</v>
      </c>
      <c r="P194" s="5" t="n">
        <f aca="false">N194*O194</f>
        <v>25639.8</v>
      </c>
      <c r="Q194" s="0" t="s">
        <v>35</v>
      </c>
      <c r="R194" s="1" t="n">
        <v>832</v>
      </c>
      <c r="S194" s="1" t="s">
        <v>36</v>
      </c>
      <c r="T194" s="21"/>
      <c r="U194" s="22" t="n">
        <v>4245</v>
      </c>
      <c r="V194" s="23" t="n">
        <v>6.04</v>
      </c>
      <c r="W194" s="5" t="n">
        <f aca="false">U194*V194</f>
        <v>25639.8</v>
      </c>
      <c r="X194" s="24"/>
      <c r="Y194" s="3" t="n">
        <f aca="false">N194-U194</f>
        <v>0</v>
      </c>
      <c r="Z194" s="6" t="n">
        <f aca="false">O194-V194</f>
        <v>0</v>
      </c>
      <c r="AA194" s="5" t="n">
        <f aca="false">P194-W194</f>
        <v>0</v>
      </c>
      <c r="AB194" s="24"/>
    </row>
    <row r="195" customFormat="false" ht="12.75" hidden="false" customHeight="false" outlineLevel="2" collapsed="false">
      <c r="A195" s="1" t="s">
        <v>25</v>
      </c>
      <c r="B195" s="1" t="s">
        <v>26</v>
      </c>
      <c r="C195" s="1" t="s">
        <v>27</v>
      </c>
      <c r="D195" s="1" t="s">
        <v>28</v>
      </c>
      <c r="E195" s="1" t="s">
        <v>29</v>
      </c>
      <c r="F195" s="1" t="s">
        <v>29</v>
      </c>
      <c r="G195" s="1" t="s">
        <v>343</v>
      </c>
      <c r="H195" s="1" t="s">
        <v>344</v>
      </c>
      <c r="J195" s="1" t="s">
        <v>345</v>
      </c>
      <c r="K195" s="20" t="s">
        <v>33</v>
      </c>
      <c r="L195" s="2" t="s">
        <v>346</v>
      </c>
      <c r="M195" s="21"/>
      <c r="N195" s="3" t="n">
        <v>3891</v>
      </c>
      <c r="O195" s="4" t="n">
        <v>6.94</v>
      </c>
      <c r="P195" s="5" t="n">
        <f aca="false">N195*O195</f>
        <v>27003.54</v>
      </c>
      <c r="Q195" s="0" t="s">
        <v>35</v>
      </c>
      <c r="R195" s="1" t="n">
        <v>829</v>
      </c>
      <c r="S195" s="1" t="s">
        <v>36</v>
      </c>
      <c r="T195" s="21"/>
      <c r="U195" s="22" t="n">
        <v>3891</v>
      </c>
      <c r="V195" s="23" t="n">
        <v>6.94</v>
      </c>
      <c r="W195" s="5" t="n">
        <f aca="false">U195*V195</f>
        <v>27003.54</v>
      </c>
      <c r="X195" s="24"/>
      <c r="Y195" s="3" t="n">
        <f aca="false">N195-U195</f>
        <v>0</v>
      </c>
      <c r="Z195" s="6" t="n">
        <f aca="false">O195-V195</f>
        <v>0</v>
      </c>
      <c r="AA195" s="5" t="n">
        <f aca="false">P195-W195</f>
        <v>0</v>
      </c>
      <c r="AB195" s="24"/>
    </row>
    <row r="196" customFormat="false" ht="12.75" hidden="false" customHeight="false" outlineLevel="2" collapsed="false">
      <c r="A196" s="1" t="s">
        <v>25</v>
      </c>
      <c r="B196" s="1" t="s">
        <v>26</v>
      </c>
      <c r="C196" s="1" t="s">
        <v>27</v>
      </c>
      <c r="D196" s="1" t="s">
        <v>28</v>
      </c>
      <c r="E196" s="1" t="s">
        <v>40</v>
      </c>
      <c r="F196" s="1" t="s">
        <v>40</v>
      </c>
      <c r="G196" s="1" t="s">
        <v>343</v>
      </c>
      <c r="H196" s="1" t="s">
        <v>344</v>
      </c>
      <c r="J196" s="1" t="s">
        <v>345</v>
      </c>
      <c r="K196" s="20" t="s">
        <v>33</v>
      </c>
      <c r="L196" s="2" t="s">
        <v>346</v>
      </c>
      <c r="M196" s="21"/>
      <c r="N196" s="3" t="n">
        <v>3891</v>
      </c>
      <c r="O196" s="4" t="n">
        <v>7.12</v>
      </c>
      <c r="P196" s="5" t="n">
        <f aca="false">N196*O196</f>
        <v>27703.92</v>
      </c>
      <c r="Q196" s="0" t="s">
        <v>35</v>
      </c>
      <c r="R196" s="1" t="n">
        <v>828</v>
      </c>
      <c r="S196" s="1" t="s">
        <v>36</v>
      </c>
      <c r="T196" s="21"/>
      <c r="U196" s="22" t="n">
        <v>3891</v>
      </c>
      <c r="V196" s="23" t="n">
        <v>7.12</v>
      </c>
      <c r="W196" s="5" t="n">
        <f aca="false">U196*V196</f>
        <v>27703.92</v>
      </c>
      <c r="X196" s="24"/>
      <c r="Y196" s="3" t="n">
        <f aca="false">N196-U196</f>
        <v>0</v>
      </c>
      <c r="Z196" s="6" t="n">
        <f aca="false">O196-V196</f>
        <v>0</v>
      </c>
      <c r="AA196" s="5" t="n">
        <f aca="false">P196-W196</f>
        <v>0</v>
      </c>
      <c r="AB196" s="24"/>
    </row>
    <row r="197" customFormat="false" ht="12.75" hidden="false" customHeight="false" outlineLevel="2" collapsed="false">
      <c r="A197" s="1" t="s">
        <v>25</v>
      </c>
      <c r="B197" s="1" t="s">
        <v>26</v>
      </c>
      <c r="C197" s="1" t="s">
        <v>27</v>
      </c>
      <c r="D197" s="1" t="s">
        <v>28</v>
      </c>
      <c r="E197" s="1" t="s">
        <v>37</v>
      </c>
      <c r="F197" s="1" t="s">
        <v>38</v>
      </c>
      <c r="G197" s="1" t="s">
        <v>343</v>
      </c>
      <c r="H197" s="1" t="s">
        <v>344</v>
      </c>
      <c r="J197" s="1" t="s">
        <v>345</v>
      </c>
      <c r="K197" s="20" t="s">
        <v>33</v>
      </c>
      <c r="L197" s="2" t="s">
        <v>346</v>
      </c>
      <c r="M197" s="21"/>
      <c r="N197" s="3" t="n">
        <v>11673</v>
      </c>
      <c r="O197" s="4" t="n">
        <v>7.19</v>
      </c>
      <c r="P197" s="5" t="n">
        <f aca="false">N197*O197</f>
        <v>83928.87</v>
      </c>
      <c r="Q197" s="0" t="s">
        <v>35</v>
      </c>
      <c r="R197" s="1" t="n">
        <v>831</v>
      </c>
      <c r="S197" s="1" t="s">
        <v>36</v>
      </c>
      <c r="T197" s="21"/>
      <c r="U197" s="22" t="n">
        <v>11673</v>
      </c>
      <c r="V197" s="23" t="n">
        <v>7.19</v>
      </c>
      <c r="W197" s="5" t="n">
        <f aca="false">U197*V197</f>
        <v>83928.87</v>
      </c>
      <c r="X197" s="24"/>
      <c r="Y197" s="3" t="n">
        <f aca="false">N197-U197</f>
        <v>0</v>
      </c>
      <c r="Z197" s="6" t="n">
        <f aca="false">O197-V197</f>
        <v>0</v>
      </c>
      <c r="AA197" s="5" t="n">
        <f aca="false">P197-W197</f>
        <v>0</v>
      </c>
      <c r="AB197" s="24"/>
    </row>
    <row r="198" customFormat="false" ht="12.75" hidden="false" customHeight="false" outlineLevel="2" collapsed="false">
      <c r="A198" s="1" t="s">
        <v>25</v>
      </c>
      <c r="B198" s="1" t="s">
        <v>26</v>
      </c>
      <c r="C198" s="1" t="s">
        <v>27</v>
      </c>
      <c r="D198" s="1" t="s">
        <v>28</v>
      </c>
      <c r="E198" s="1" t="s">
        <v>42</v>
      </c>
      <c r="F198" s="1" t="s">
        <v>42</v>
      </c>
      <c r="G198" s="1" t="s">
        <v>343</v>
      </c>
      <c r="H198" s="1" t="s">
        <v>344</v>
      </c>
      <c r="J198" s="1" t="s">
        <v>347</v>
      </c>
      <c r="K198" s="20" t="s">
        <v>33</v>
      </c>
      <c r="L198" s="2" t="s">
        <v>346</v>
      </c>
      <c r="M198" s="21"/>
      <c r="N198" s="3" t="n">
        <v>3891</v>
      </c>
      <c r="O198" s="4" t="n">
        <v>7.36</v>
      </c>
      <c r="P198" s="5" t="n">
        <f aca="false">N198*O198</f>
        <v>28637.76</v>
      </c>
      <c r="Q198" s="0" t="s">
        <v>35</v>
      </c>
      <c r="R198" s="1" t="n">
        <v>874</v>
      </c>
      <c r="S198" s="1" t="s">
        <v>36</v>
      </c>
      <c r="T198" s="21"/>
      <c r="U198" s="22" t="n">
        <v>3891</v>
      </c>
      <c r="V198" s="23" t="n">
        <v>7.36</v>
      </c>
      <c r="W198" s="5" t="n">
        <f aca="false">U198*V198</f>
        <v>28637.76</v>
      </c>
      <c r="X198" s="24"/>
      <c r="Y198" s="3" t="n">
        <f aca="false">N198-U198</f>
        <v>0</v>
      </c>
      <c r="Z198" s="6" t="n">
        <f aca="false">O198-V198</f>
        <v>0</v>
      </c>
      <c r="AA198" s="5" t="n">
        <f aca="false">P198-W198</f>
        <v>0</v>
      </c>
      <c r="AB198" s="24"/>
    </row>
    <row r="199" customFormat="false" ht="12.75" hidden="false" customHeight="false" outlineLevel="2" collapsed="false">
      <c r="A199" s="1" t="s">
        <v>25</v>
      </c>
      <c r="B199" s="1" t="s">
        <v>26</v>
      </c>
      <c r="C199" s="1" t="s">
        <v>27</v>
      </c>
      <c r="D199" s="1" t="s">
        <v>28</v>
      </c>
      <c r="E199" s="1" t="s">
        <v>41</v>
      </c>
      <c r="F199" s="1" t="s">
        <v>41</v>
      </c>
      <c r="G199" s="1" t="s">
        <v>343</v>
      </c>
      <c r="H199" s="1" t="s">
        <v>344</v>
      </c>
      <c r="J199" s="1" t="s">
        <v>345</v>
      </c>
      <c r="K199" s="20" t="s">
        <v>33</v>
      </c>
      <c r="L199" s="2" t="s">
        <v>346</v>
      </c>
      <c r="M199" s="21"/>
      <c r="N199" s="3" t="n">
        <v>3891</v>
      </c>
      <c r="O199" s="4" t="n">
        <v>7.43</v>
      </c>
      <c r="P199" s="5" t="n">
        <f aca="false">N199*O199</f>
        <v>28910.13</v>
      </c>
      <c r="Q199" s="0" t="s">
        <v>35</v>
      </c>
      <c r="R199" s="1" t="n">
        <v>830</v>
      </c>
      <c r="S199" s="1" t="s">
        <v>36</v>
      </c>
      <c r="T199" s="21"/>
      <c r="U199" s="22" t="n">
        <v>3891</v>
      </c>
      <c r="V199" s="23" t="n">
        <v>7.43</v>
      </c>
      <c r="W199" s="5" t="n">
        <f aca="false">U199*V199</f>
        <v>28910.13</v>
      </c>
      <c r="X199" s="24"/>
      <c r="Y199" s="3" t="n">
        <f aca="false">N199-U199</f>
        <v>0</v>
      </c>
      <c r="Z199" s="6" t="n">
        <f aca="false">O199-V199</f>
        <v>0</v>
      </c>
      <c r="AA199" s="5" t="n">
        <f aca="false">P199-W199</f>
        <v>0</v>
      </c>
      <c r="AB199" s="24"/>
    </row>
    <row r="200" customFormat="false" ht="12.75" hidden="false" customHeight="false" outlineLevel="2" collapsed="false">
      <c r="A200" s="1" t="s">
        <v>25</v>
      </c>
      <c r="B200" s="1" t="s">
        <v>26</v>
      </c>
      <c r="C200" s="1" t="s">
        <v>27</v>
      </c>
      <c r="D200" s="1" t="s">
        <v>28</v>
      </c>
      <c r="E200" s="1" t="s">
        <v>43</v>
      </c>
      <c r="F200" s="1" t="s">
        <v>44</v>
      </c>
      <c r="G200" s="1" t="s">
        <v>343</v>
      </c>
      <c r="H200" s="1" t="s">
        <v>344</v>
      </c>
      <c r="J200" s="1" t="s">
        <v>345</v>
      </c>
      <c r="K200" s="20" t="s">
        <v>33</v>
      </c>
      <c r="L200" s="2" t="s">
        <v>346</v>
      </c>
      <c r="M200" s="21"/>
      <c r="N200" s="3" t="n">
        <v>11673</v>
      </c>
      <c r="O200" s="4" t="n">
        <v>7.74</v>
      </c>
      <c r="P200" s="5" t="n">
        <f aca="false">N200*O200</f>
        <v>90349.02</v>
      </c>
      <c r="Q200" s="0" t="s">
        <v>35</v>
      </c>
      <c r="R200" s="1" t="n">
        <v>826</v>
      </c>
      <c r="S200" s="1" t="s">
        <v>36</v>
      </c>
      <c r="T200" s="21"/>
      <c r="U200" s="22" t="n">
        <v>11673</v>
      </c>
      <c r="V200" s="23" t="n">
        <v>7.74</v>
      </c>
      <c r="W200" s="5" t="n">
        <f aca="false">U200*V200</f>
        <v>90349.02</v>
      </c>
      <c r="X200" s="24"/>
      <c r="Y200" s="3" t="n">
        <f aca="false">N200-U200</f>
        <v>0</v>
      </c>
      <c r="Z200" s="6" t="n">
        <f aca="false">O200-V200</f>
        <v>0</v>
      </c>
      <c r="AA200" s="5" t="n">
        <f aca="false">P200-W200</f>
        <v>0</v>
      </c>
      <c r="AB200" s="24"/>
    </row>
    <row r="201" customFormat="false" ht="12.75" hidden="false" customHeight="false" outlineLevel="2" collapsed="false">
      <c r="A201" s="1" t="s">
        <v>25</v>
      </c>
      <c r="B201" s="1" t="s">
        <v>26</v>
      </c>
      <c r="C201" s="1" t="s">
        <v>27</v>
      </c>
      <c r="D201" s="1" t="s">
        <v>28</v>
      </c>
      <c r="E201" s="1" t="s">
        <v>45</v>
      </c>
      <c r="F201" s="1" t="s">
        <v>45</v>
      </c>
      <c r="G201" s="1" t="s">
        <v>343</v>
      </c>
      <c r="H201" s="1" t="s">
        <v>344</v>
      </c>
      <c r="J201" s="1" t="s">
        <v>345</v>
      </c>
      <c r="K201" s="20" t="s">
        <v>33</v>
      </c>
      <c r="L201" s="2" t="s">
        <v>346</v>
      </c>
      <c r="M201" s="21"/>
      <c r="N201" s="3" t="n">
        <v>3891</v>
      </c>
      <c r="O201" s="4" t="n">
        <v>7.83</v>
      </c>
      <c r="P201" s="5" t="n">
        <f aca="false">N201*O201</f>
        <v>30466.53</v>
      </c>
      <c r="Q201" s="0" t="s">
        <v>35</v>
      </c>
      <c r="R201" s="1" t="n">
        <v>827</v>
      </c>
      <c r="S201" s="1" t="s">
        <v>36</v>
      </c>
      <c r="T201" s="21"/>
      <c r="U201" s="22" t="n">
        <v>3891</v>
      </c>
      <c r="V201" s="23" t="n">
        <v>7.83</v>
      </c>
      <c r="W201" s="5" t="n">
        <f aca="false">U201*V201</f>
        <v>30466.53</v>
      </c>
      <c r="X201" s="24"/>
      <c r="Y201" s="3" t="n">
        <f aca="false">N201-U201</f>
        <v>0</v>
      </c>
      <c r="Z201" s="6" t="n">
        <f aca="false">O201-V201</f>
        <v>0</v>
      </c>
      <c r="AA201" s="5" t="n">
        <f aca="false">P201-W201</f>
        <v>0</v>
      </c>
      <c r="AB201" s="24"/>
    </row>
    <row r="202" customFormat="false" ht="12.75" hidden="false" customHeight="false" outlineLevel="2" collapsed="false">
      <c r="A202" s="1" t="s">
        <v>25</v>
      </c>
      <c r="B202" s="1" t="s">
        <v>26</v>
      </c>
      <c r="C202" s="1" t="s">
        <v>27</v>
      </c>
      <c r="D202" s="1" t="s">
        <v>28</v>
      </c>
      <c r="E202" s="1" t="s">
        <v>46</v>
      </c>
      <c r="F202" s="1" t="s">
        <v>46</v>
      </c>
      <c r="G202" s="1" t="s">
        <v>343</v>
      </c>
      <c r="H202" s="1" t="s">
        <v>344</v>
      </c>
      <c r="J202" s="1" t="s">
        <v>345</v>
      </c>
      <c r="K202" s="20" t="s">
        <v>33</v>
      </c>
      <c r="L202" s="2" t="s">
        <v>346</v>
      </c>
      <c r="M202" s="21"/>
      <c r="N202" s="3" t="n">
        <v>3891</v>
      </c>
      <c r="O202" s="4" t="n">
        <v>7.86</v>
      </c>
      <c r="P202" s="5" t="n">
        <f aca="false">N202*O202</f>
        <v>30583.26</v>
      </c>
      <c r="Q202" s="0" t="s">
        <v>35</v>
      </c>
      <c r="R202" s="1" t="n">
        <v>825</v>
      </c>
      <c r="S202" s="1" t="s">
        <v>36</v>
      </c>
      <c r="T202" s="21"/>
      <c r="U202" s="22" t="n">
        <v>3891</v>
      </c>
      <c r="V202" s="23" t="n">
        <v>7.86</v>
      </c>
      <c r="W202" s="5" t="n">
        <f aca="false">U202*V202</f>
        <v>30583.26</v>
      </c>
      <c r="X202" s="24"/>
      <c r="Y202" s="3" t="n">
        <f aca="false">N202-U202</f>
        <v>0</v>
      </c>
      <c r="Z202" s="6" t="n">
        <f aca="false">O202-V202</f>
        <v>0</v>
      </c>
      <c r="AA202" s="5" t="n">
        <f aca="false">P202-W202</f>
        <v>0</v>
      </c>
      <c r="AB202" s="24"/>
    </row>
    <row r="203" customFormat="false" ht="12.75" hidden="false" customHeight="false" outlineLevel="2" collapsed="false">
      <c r="A203" s="1" t="s">
        <v>25</v>
      </c>
      <c r="B203" s="1" t="s">
        <v>26</v>
      </c>
      <c r="C203" s="1" t="s">
        <v>27</v>
      </c>
      <c r="D203" s="1" t="s">
        <v>28</v>
      </c>
      <c r="E203" s="1" t="s">
        <v>114</v>
      </c>
      <c r="F203" s="1" t="s">
        <v>114</v>
      </c>
      <c r="G203" s="1" t="s">
        <v>343</v>
      </c>
      <c r="H203" s="1" t="s">
        <v>344</v>
      </c>
      <c r="J203" s="1" t="s">
        <v>345</v>
      </c>
      <c r="K203" s="20" t="s">
        <v>33</v>
      </c>
      <c r="L203" s="2" t="s">
        <v>346</v>
      </c>
      <c r="M203" s="21"/>
      <c r="N203" s="3" t="n">
        <v>3891</v>
      </c>
      <c r="O203" s="4" t="n">
        <v>8.32</v>
      </c>
      <c r="P203" s="5" t="n">
        <f aca="false">N203*O203</f>
        <v>32373.12</v>
      </c>
      <c r="Q203" s="0" t="s">
        <v>35</v>
      </c>
      <c r="R203" s="1" t="n">
        <v>824</v>
      </c>
      <c r="S203" s="1" t="s">
        <v>36</v>
      </c>
      <c r="T203" s="21"/>
      <c r="U203" s="22" t="n">
        <v>3891</v>
      </c>
      <c r="V203" s="23" t="n">
        <v>8.32</v>
      </c>
      <c r="W203" s="5" t="n">
        <f aca="false">U203*V203</f>
        <v>32373.12</v>
      </c>
      <c r="X203" s="24"/>
      <c r="Y203" s="3" t="n">
        <f aca="false">N203-U203</f>
        <v>0</v>
      </c>
      <c r="Z203" s="6" t="n">
        <f aca="false">O203-V203</f>
        <v>0</v>
      </c>
      <c r="AA203" s="5" t="n">
        <f aca="false">P203-W203</f>
        <v>0</v>
      </c>
      <c r="AB203" s="24"/>
    </row>
    <row r="204" customFormat="false" ht="12.75" hidden="false" customHeight="false" outlineLevel="2" collapsed="false">
      <c r="A204" s="1" t="s">
        <v>48</v>
      </c>
      <c r="B204" s="1" t="s">
        <v>26</v>
      </c>
      <c r="C204" s="1" t="s">
        <v>27</v>
      </c>
      <c r="D204" s="1" t="s">
        <v>28</v>
      </c>
      <c r="E204" s="1" t="s">
        <v>49</v>
      </c>
      <c r="F204" s="1" t="s">
        <v>49</v>
      </c>
      <c r="G204" s="1" t="s">
        <v>343</v>
      </c>
      <c r="H204" s="1" t="s">
        <v>344</v>
      </c>
      <c r="I204" s="1" t="s">
        <v>348</v>
      </c>
      <c r="J204" s="1" t="s">
        <v>349</v>
      </c>
      <c r="K204" s="20" t="s">
        <v>33</v>
      </c>
      <c r="L204" s="2" t="s">
        <v>346</v>
      </c>
      <c r="M204" s="21"/>
      <c r="N204" s="3" t="n">
        <v>5000</v>
      </c>
      <c r="O204" s="4" t="n">
        <v>8.91</v>
      </c>
      <c r="P204" s="5" t="n">
        <f aca="false">N204*O204</f>
        <v>44550</v>
      </c>
      <c r="Q204" s="0" t="s">
        <v>52</v>
      </c>
      <c r="R204" s="1" t="n">
        <v>720</v>
      </c>
      <c r="S204" s="1" t="s">
        <v>53</v>
      </c>
      <c r="T204" s="21"/>
      <c r="U204" s="22" t="n">
        <v>5000</v>
      </c>
      <c r="V204" s="23" t="n">
        <v>8.91</v>
      </c>
      <c r="W204" s="5" t="n">
        <f aca="false">U204*V204</f>
        <v>44550</v>
      </c>
      <c r="X204" s="24"/>
      <c r="Y204" s="3" t="n">
        <f aca="false">N204-U204</f>
        <v>0</v>
      </c>
      <c r="Z204" s="6" t="n">
        <f aca="false">O204-V204</f>
        <v>0</v>
      </c>
      <c r="AA204" s="5" t="n">
        <f aca="false">P204-W204</f>
        <v>0</v>
      </c>
      <c r="AB204" s="24"/>
    </row>
    <row r="205" customFormat="false" ht="12.75" hidden="false" customHeight="false" outlineLevel="2" collapsed="false">
      <c r="A205" s="1" t="s">
        <v>25</v>
      </c>
      <c r="B205" s="1" t="s">
        <v>26</v>
      </c>
      <c r="C205" s="1" t="s">
        <v>27</v>
      </c>
      <c r="D205" s="1" t="s">
        <v>28</v>
      </c>
      <c r="E205" s="1" t="s">
        <v>122</v>
      </c>
      <c r="F205" s="1" t="s">
        <v>123</v>
      </c>
      <c r="G205" s="1" t="s">
        <v>343</v>
      </c>
      <c r="H205" s="1" t="s">
        <v>344</v>
      </c>
      <c r="J205" s="1" t="s">
        <v>345</v>
      </c>
      <c r="K205" s="20" t="s">
        <v>33</v>
      </c>
      <c r="L205" s="2" t="s">
        <v>346</v>
      </c>
      <c r="M205" s="21"/>
      <c r="N205" s="3" t="n">
        <v>21044</v>
      </c>
      <c r="O205" s="4" t="n">
        <v>8.96</v>
      </c>
      <c r="P205" s="5" t="n">
        <f aca="false">N205*O205</f>
        <v>188554.24</v>
      </c>
      <c r="Q205" s="0" t="s">
        <v>35</v>
      </c>
      <c r="R205" s="1" t="n">
        <v>823</v>
      </c>
      <c r="S205" s="1" t="s">
        <v>36</v>
      </c>
      <c r="T205" s="21"/>
      <c r="U205" s="22" t="n">
        <v>21044</v>
      </c>
      <c r="V205" s="23" t="n">
        <v>8.96</v>
      </c>
      <c r="W205" s="5" t="n">
        <f aca="false">U205*V205</f>
        <v>188554.24</v>
      </c>
      <c r="X205" s="24"/>
      <c r="Y205" s="3" t="n">
        <f aca="false">N205-U205</f>
        <v>0</v>
      </c>
      <c r="Z205" s="6" t="n">
        <f aca="false">O205-V205</f>
        <v>0</v>
      </c>
      <c r="AA205" s="5" t="n">
        <f aca="false">P205-W205</f>
        <v>0</v>
      </c>
      <c r="AB205" s="24"/>
    </row>
    <row r="206" customFormat="false" ht="12.75" hidden="false" customHeight="false" outlineLevel="2" collapsed="false">
      <c r="A206" s="1" t="s">
        <v>48</v>
      </c>
      <c r="B206" s="1" t="s">
        <v>26</v>
      </c>
      <c r="C206" s="1" t="s">
        <v>27</v>
      </c>
      <c r="D206" s="1" t="s">
        <v>28</v>
      </c>
      <c r="E206" s="1" t="s">
        <v>71</v>
      </c>
      <c r="F206" s="1" t="s">
        <v>71</v>
      </c>
      <c r="G206" s="1" t="s">
        <v>343</v>
      </c>
      <c r="H206" s="1" t="s">
        <v>344</v>
      </c>
      <c r="I206" s="1" t="s">
        <v>350</v>
      </c>
      <c r="J206" s="1" t="s">
        <v>351</v>
      </c>
      <c r="K206" s="20" t="s">
        <v>33</v>
      </c>
      <c r="L206" s="2" t="s">
        <v>346</v>
      </c>
      <c r="M206" s="21"/>
      <c r="N206" s="3" t="n">
        <v>5000</v>
      </c>
      <c r="O206" s="4" t="n">
        <v>9.27</v>
      </c>
      <c r="P206" s="5" t="n">
        <f aca="false">N206*O206</f>
        <v>46350</v>
      </c>
      <c r="Q206" s="0" t="s">
        <v>52</v>
      </c>
      <c r="R206" s="1" t="n">
        <v>764</v>
      </c>
      <c r="S206" s="1" t="s">
        <v>53</v>
      </c>
      <c r="T206" s="21"/>
      <c r="U206" s="22" t="n">
        <v>5000</v>
      </c>
      <c r="V206" s="23" t="n">
        <v>9.27</v>
      </c>
      <c r="W206" s="5" t="n">
        <f aca="false">U206*V206</f>
        <v>46350</v>
      </c>
      <c r="X206" s="24"/>
      <c r="Y206" s="3" t="n">
        <f aca="false">N206-U206</f>
        <v>0</v>
      </c>
      <c r="Z206" s="6" t="n">
        <f aca="false">O206-V206</f>
        <v>0</v>
      </c>
      <c r="AA206" s="5" t="n">
        <f aca="false">P206-W206</f>
        <v>0</v>
      </c>
      <c r="AB206" s="24"/>
    </row>
    <row r="207" customFormat="false" ht="12.75" hidden="false" customHeight="false" outlineLevel="2" collapsed="false">
      <c r="A207" s="1" t="s">
        <v>48</v>
      </c>
      <c r="B207" s="1" t="s">
        <v>26</v>
      </c>
      <c r="C207" s="1" t="s">
        <v>27</v>
      </c>
      <c r="D207" s="1" t="s">
        <v>28</v>
      </c>
      <c r="E207" s="1" t="s">
        <v>66</v>
      </c>
      <c r="F207" s="1" t="s">
        <v>66</v>
      </c>
      <c r="G207" s="1" t="s">
        <v>343</v>
      </c>
      <c r="H207" s="1" t="s">
        <v>344</v>
      </c>
      <c r="I207" s="1" t="s">
        <v>352</v>
      </c>
      <c r="J207" s="1" t="s">
        <v>353</v>
      </c>
      <c r="K207" s="20" t="s">
        <v>33</v>
      </c>
      <c r="L207" s="2" t="s">
        <v>346</v>
      </c>
      <c r="M207" s="21"/>
      <c r="N207" s="3" t="n">
        <v>5000</v>
      </c>
      <c r="O207" s="4" t="n">
        <v>9.5</v>
      </c>
      <c r="P207" s="5" t="n">
        <f aca="false">N207*O207</f>
        <v>47500</v>
      </c>
      <c r="Q207" s="0" t="s">
        <v>52</v>
      </c>
      <c r="R207" s="1" t="n">
        <v>746</v>
      </c>
      <c r="S207" s="1" t="s">
        <v>53</v>
      </c>
      <c r="T207" s="21"/>
      <c r="U207" s="22" t="n">
        <v>5000</v>
      </c>
      <c r="V207" s="23" t="n">
        <v>9.5</v>
      </c>
      <c r="W207" s="5" t="n">
        <f aca="false">U207*V207</f>
        <v>47500</v>
      </c>
      <c r="X207" s="24"/>
      <c r="Y207" s="3" t="n">
        <f aca="false">N207-U207</f>
        <v>0</v>
      </c>
      <c r="Z207" s="6" t="n">
        <f aca="false">O207-V207</f>
        <v>0</v>
      </c>
      <c r="AA207" s="5" t="n">
        <f aca="false">P207-W207</f>
        <v>0</v>
      </c>
      <c r="AB207" s="24"/>
    </row>
    <row r="208" customFormat="false" ht="12.75" hidden="false" customHeight="false" outlineLevel="2" collapsed="false">
      <c r="A208" s="1" t="s">
        <v>48</v>
      </c>
      <c r="B208" s="1" t="s">
        <v>26</v>
      </c>
      <c r="C208" s="1" t="s">
        <v>27</v>
      </c>
      <c r="D208" s="1" t="s">
        <v>28</v>
      </c>
      <c r="E208" s="1" t="s">
        <v>49</v>
      </c>
      <c r="F208" s="1" t="s">
        <v>49</v>
      </c>
      <c r="G208" s="1" t="s">
        <v>343</v>
      </c>
      <c r="H208" s="1" t="s">
        <v>344</v>
      </c>
      <c r="I208" s="1" t="s">
        <v>354</v>
      </c>
      <c r="J208" s="1" t="s">
        <v>355</v>
      </c>
      <c r="K208" s="20" t="s">
        <v>33</v>
      </c>
      <c r="L208" s="2" t="s">
        <v>346</v>
      </c>
      <c r="M208" s="21"/>
      <c r="N208" s="3" t="n">
        <v>261</v>
      </c>
      <c r="O208" s="4" t="n">
        <v>9.67</v>
      </c>
      <c r="P208" s="5" t="n">
        <f aca="false">N208*O208</f>
        <v>2523.87</v>
      </c>
      <c r="Q208" s="0" t="s">
        <v>52</v>
      </c>
      <c r="R208" s="1" t="n">
        <v>725</v>
      </c>
      <c r="S208" s="1" t="s">
        <v>53</v>
      </c>
      <c r="T208" s="21"/>
      <c r="U208" s="22" t="n">
        <v>261</v>
      </c>
      <c r="V208" s="23" t="n">
        <v>9.67</v>
      </c>
      <c r="W208" s="5" t="n">
        <f aca="false">U208*V208</f>
        <v>2523.87</v>
      </c>
      <c r="X208" s="24"/>
      <c r="Y208" s="3" t="n">
        <f aca="false">N208-U208</f>
        <v>0</v>
      </c>
      <c r="Z208" s="6" t="n">
        <f aca="false">O208-V208</f>
        <v>0</v>
      </c>
      <c r="AA208" s="5" t="n">
        <f aca="false">P208-W208</f>
        <v>0</v>
      </c>
      <c r="AB208" s="24"/>
    </row>
    <row r="209" customFormat="false" ht="12.75" hidden="false" customHeight="false" outlineLevel="2" collapsed="false">
      <c r="A209" s="1" t="s">
        <v>48</v>
      </c>
      <c r="B209" s="1" t="s">
        <v>26</v>
      </c>
      <c r="C209" s="1" t="s">
        <v>27</v>
      </c>
      <c r="D209" s="1" t="s">
        <v>28</v>
      </c>
      <c r="E209" s="1" t="s">
        <v>73</v>
      </c>
      <c r="F209" s="1" t="s">
        <v>77</v>
      </c>
      <c r="G209" s="1" t="s">
        <v>343</v>
      </c>
      <c r="H209" s="1" t="s">
        <v>344</v>
      </c>
      <c r="I209" s="1" t="s">
        <v>356</v>
      </c>
      <c r="J209" s="1" t="s">
        <v>357</v>
      </c>
      <c r="K209" s="20" t="s">
        <v>33</v>
      </c>
      <c r="L209" s="2" t="s">
        <v>346</v>
      </c>
      <c r="M209" s="21"/>
      <c r="N209" s="3" t="n">
        <v>6000</v>
      </c>
      <c r="O209" s="4" t="n">
        <v>10.53</v>
      </c>
      <c r="P209" s="5" t="n">
        <f aca="false">N209*O209</f>
        <v>63180</v>
      </c>
      <c r="Q209" s="0" t="s">
        <v>52</v>
      </c>
      <c r="R209" s="1" t="n">
        <v>701</v>
      </c>
      <c r="S209" s="1" t="s">
        <v>53</v>
      </c>
      <c r="T209" s="21"/>
      <c r="U209" s="22" t="n">
        <v>6000</v>
      </c>
      <c r="V209" s="23" t="n">
        <v>10.53</v>
      </c>
      <c r="W209" s="5" t="n">
        <f aca="false">U209*V209</f>
        <v>63180</v>
      </c>
      <c r="X209" s="24"/>
      <c r="Y209" s="3" t="n">
        <f aca="false">N209-U209</f>
        <v>0</v>
      </c>
      <c r="Z209" s="6" t="n">
        <f aca="false">O209-V209</f>
        <v>0</v>
      </c>
      <c r="AA209" s="5" t="n">
        <f aca="false">P209-W209</f>
        <v>0</v>
      </c>
      <c r="AB209" s="24"/>
    </row>
    <row r="210" customFormat="false" ht="12.75" hidden="false" customHeight="false" outlineLevel="2" collapsed="false">
      <c r="A210" s="1" t="s">
        <v>48</v>
      </c>
      <c r="B210" s="1" t="s">
        <v>26</v>
      </c>
      <c r="C210" s="1" t="s">
        <v>27</v>
      </c>
      <c r="D210" s="1" t="s">
        <v>28</v>
      </c>
      <c r="E210" s="1" t="s">
        <v>73</v>
      </c>
      <c r="F210" s="1" t="s">
        <v>77</v>
      </c>
      <c r="G210" s="1" t="s">
        <v>343</v>
      </c>
      <c r="H210" s="1" t="s">
        <v>344</v>
      </c>
      <c r="I210" s="1" t="s">
        <v>358</v>
      </c>
      <c r="J210" s="1" t="s">
        <v>359</v>
      </c>
      <c r="K210" s="20" t="s">
        <v>33</v>
      </c>
      <c r="L210" s="2" t="s">
        <v>346</v>
      </c>
      <c r="M210" s="21"/>
      <c r="N210" s="3" t="n">
        <v>4522</v>
      </c>
      <c r="O210" s="4" t="n">
        <v>10.56</v>
      </c>
      <c r="P210" s="5" t="n">
        <f aca="false">N210*O210</f>
        <v>47752.32</v>
      </c>
      <c r="Q210" s="0" t="s">
        <v>52</v>
      </c>
      <c r="R210" s="1" t="n">
        <v>705</v>
      </c>
      <c r="S210" s="1" t="s">
        <v>53</v>
      </c>
      <c r="T210" s="21"/>
      <c r="U210" s="22" t="n">
        <v>4522</v>
      </c>
      <c r="V210" s="23" t="n">
        <v>10.56</v>
      </c>
      <c r="W210" s="5" t="n">
        <f aca="false">U210*V210</f>
        <v>47752.32</v>
      </c>
      <c r="X210" s="24"/>
      <c r="Y210" s="3" t="n">
        <f aca="false">N210-U210</f>
        <v>0</v>
      </c>
      <c r="Z210" s="6" t="n">
        <f aca="false">O210-V210</f>
        <v>0</v>
      </c>
      <c r="AA210" s="5" t="n">
        <f aca="false">P210-W210</f>
        <v>0</v>
      </c>
      <c r="AB210" s="24"/>
    </row>
    <row r="211" customFormat="false" ht="12.75" hidden="false" customHeight="false" outlineLevel="1" collapsed="false">
      <c r="C211" s="1"/>
      <c r="D211" s="1"/>
      <c r="L211" s="2" t="s">
        <v>360</v>
      </c>
      <c r="M211" s="21"/>
      <c r="N211" s="3" t="n">
        <f aca="false">SUBTOTAL(9,N194:N210)</f>
        <v>101655</v>
      </c>
      <c r="P211" s="5" t="n">
        <f aca="false">SUBTOTAL(9,P194:P210)</f>
        <v>846006.38</v>
      </c>
      <c r="T211" s="21"/>
      <c r="U211" s="3" t="n">
        <f aca="false">SUBTOTAL(9,U194:U210)</f>
        <v>101655</v>
      </c>
      <c r="W211" s="5" t="n">
        <f aca="false">SUBTOTAL(9,W194:W210)</f>
        <v>846006.38</v>
      </c>
      <c r="X211" s="24"/>
      <c r="Y211" s="3" t="n">
        <f aca="false">SUBTOTAL(9,Y194:Y210)</f>
        <v>0</v>
      </c>
      <c r="AA211" s="5" t="n">
        <f aca="false">SUBTOTAL(9,AA194:AA210)</f>
        <v>0</v>
      </c>
      <c r="AB211" s="24"/>
    </row>
    <row r="212" customFormat="false" ht="12.75" hidden="false" customHeight="false" outlineLevel="2" collapsed="false">
      <c r="A212" s="1" t="s">
        <v>25</v>
      </c>
      <c r="B212" s="1" t="s">
        <v>26</v>
      </c>
      <c r="C212" s="1" t="s">
        <v>27</v>
      </c>
      <c r="D212" s="1" t="s">
        <v>28</v>
      </c>
      <c r="E212" s="1" t="s">
        <v>98</v>
      </c>
      <c r="F212" s="1" t="s">
        <v>74</v>
      </c>
      <c r="G212" s="1" t="s">
        <v>361</v>
      </c>
      <c r="H212" s="1" t="s">
        <v>362</v>
      </c>
      <c r="J212" s="1" t="s">
        <v>363</v>
      </c>
      <c r="K212" s="20" t="s">
        <v>172</v>
      </c>
      <c r="L212" s="2" t="s">
        <v>364</v>
      </c>
      <c r="M212" s="21"/>
      <c r="N212" s="3" t="n">
        <v>1000</v>
      </c>
      <c r="O212" s="4" t="n">
        <v>6.54</v>
      </c>
      <c r="P212" s="5" t="n">
        <f aca="false">N212*O212</f>
        <v>6540</v>
      </c>
      <c r="Q212" s="0" t="s">
        <v>35</v>
      </c>
      <c r="R212" s="1" t="n">
        <v>896</v>
      </c>
      <c r="S212" s="1" t="s">
        <v>36</v>
      </c>
      <c r="T212" s="21"/>
      <c r="U212" s="22" t="n">
        <v>1000</v>
      </c>
      <c r="V212" s="23" t="n">
        <v>6.54</v>
      </c>
      <c r="W212" s="5" t="n">
        <f aca="false">U212*V212</f>
        <v>6540</v>
      </c>
      <c r="X212" s="24"/>
      <c r="Y212" s="3" t="n">
        <f aca="false">N212-U212</f>
        <v>0</v>
      </c>
      <c r="Z212" s="6" t="n">
        <f aca="false">O212-V212</f>
        <v>0</v>
      </c>
      <c r="AA212" s="5" t="n">
        <f aca="false">P212-W212</f>
        <v>0</v>
      </c>
      <c r="AB212" s="24"/>
    </row>
    <row r="213" customFormat="false" ht="12.75" hidden="false" customHeight="false" outlineLevel="2" collapsed="false">
      <c r="A213" s="1" t="s">
        <v>25</v>
      </c>
      <c r="B213" s="1" t="s">
        <v>26</v>
      </c>
      <c r="C213" s="1" t="s">
        <v>27</v>
      </c>
      <c r="D213" s="1" t="s">
        <v>28</v>
      </c>
      <c r="E213" s="1" t="s">
        <v>29</v>
      </c>
      <c r="F213" s="1" t="s">
        <v>29</v>
      </c>
      <c r="G213" s="1" t="s">
        <v>361</v>
      </c>
      <c r="H213" s="1" t="s">
        <v>362</v>
      </c>
      <c r="J213" s="1" t="s">
        <v>363</v>
      </c>
      <c r="K213" s="20" t="s">
        <v>172</v>
      </c>
      <c r="L213" s="2" t="s">
        <v>364</v>
      </c>
      <c r="M213" s="21"/>
      <c r="N213" s="3" t="n">
        <v>500</v>
      </c>
      <c r="O213" s="4" t="n">
        <v>6.8</v>
      </c>
      <c r="P213" s="5" t="n">
        <f aca="false">N213*O213</f>
        <v>3400</v>
      </c>
      <c r="Q213" s="0" t="s">
        <v>35</v>
      </c>
      <c r="R213" s="1" t="n">
        <v>893</v>
      </c>
      <c r="S213" s="1" t="s">
        <v>36</v>
      </c>
      <c r="T213" s="21"/>
      <c r="U213" s="22" t="n">
        <v>500</v>
      </c>
      <c r="V213" s="23" t="n">
        <v>6.8</v>
      </c>
      <c r="W213" s="5" t="n">
        <f aca="false">U213*V213</f>
        <v>3400</v>
      </c>
      <c r="X213" s="24"/>
      <c r="Y213" s="3" t="n">
        <f aca="false">N213-U213</f>
        <v>0</v>
      </c>
      <c r="Z213" s="6" t="n">
        <f aca="false">O213-V213</f>
        <v>0</v>
      </c>
      <c r="AA213" s="5" t="n">
        <f aca="false">P213-W213</f>
        <v>0</v>
      </c>
      <c r="AB213" s="24"/>
    </row>
    <row r="214" customFormat="false" ht="12.75" hidden="false" customHeight="false" outlineLevel="2" collapsed="false">
      <c r="A214" s="1" t="s">
        <v>25</v>
      </c>
      <c r="B214" s="1" t="s">
        <v>26</v>
      </c>
      <c r="C214" s="1" t="s">
        <v>27</v>
      </c>
      <c r="D214" s="1" t="s">
        <v>28</v>
      </c>
      <c r="E214" s="1" t="s">
        <v>40</v>
      </c>
      <c r="F214" s="1" t="s">
        <v>40</v>
      </c>
      <c r="G214" s="1" t="s">
        <v>361</v>
      </c>
      <c r="H214" s="1" t="s">
        <v>362</v>
      </c>
      <c r="J214" s="1" t="s">
        <v>363</v>
      </c>
      <c r="K214" s="20" t="s">
        <v>172</v>
      </c>
      <c r="L214" s="2" t="s">
        <v>364</v>
      </c>
      <c r="M214" s="21"/>
      <c r="N214" s="3" t="n">
        <v>500</v>
      </c>
      <c r="O214" s="4" t="n">
        <v>6.865</v>
      </c>
      <c r="P214" s="5" t="n">
        <f aca="false">N214*O214</f>
        <v>3432.5</v>
      </c>
      <c r="Q214" s="0" t="s">
        <v>35</v>
      </c>
      <c r="R214" s="1" t="n">
        <v>892</v>
      </c>
      <c r="S214" s="1" t="s">
        <v>36</v>
      </c>
      <c r="T214" s="21"/>
      <c r="U214" s="22" t="n">
        <v>500</v>
      </c>
      <c r="V214" s="23" t="n">
        <v>6.865</v>
      </c>
      <c r="W214" s="5" t="n">
        <f aca="false">U214*V214</f>
        <v>3432.5</v>
      </c>
      <c r="X214" s="24"/>
      <c r="Y214" s="3" t="n">
        <f aca="false">N214-U214</f>
        <v>0</v>
      </c>
      <c r="Z214" s="6" t="n">
        <f aca="false">O214-V214</f>
        <v>0</v>
      </c>
      <c r="AA214" s="5" t="n">
        <f aca="false">P214-W214</f>
        <v>0</v>
      </c>
      <c r="AB214" s="24"/>
    </row>
    <row r="215" customFormat="false" ht="12.75" hidden="false" customHeight="false" outlineLevel="2" collapsed="false">
      <c r="A215" s="1" t="s">
        <v>25</v>
      </c>
      <c r="B215" s="1" t="s">
        <v>26</v>
      </c>
      <c r="C215" s="1" t="s">
        <v>27</v>
      </c>
      <c r="D215" s="1" t="s">
        <v>28</v>
      </c>
      <c r="E215" s="1" t="s">
        <v>37</v>
      </c>
      <c r="F215" s="1" t="s">
        <v>38</v>
      </c>
      <c r="G215" s="1" t="s">
        <v>361</v>
      </c>
      <c r="H215" s="1" t="s">
        <v>362</v>
      </c>
      <c r="J215" s="1" t="s">
        <v>363</v>
      </c>
      <c r="K215" s="20" t="s">
        <v>172</v>
      </c>
      <c r="L215" s="2" t="s">
        <v>364</v>
      </c>
      <c r="M215" s="21"/>
      <c r="N215" s="3" t="n">
        <v>1500</v>
      </c>
      <c r="O215" s="4" t="n">
        <v>6.97</v>
      </c>
      <c r="P215" s="5" t="n">
        <f aca="false">N215*O215</f>
        <v>10455</v>
      </c>
      <c r="Q215" s="0" t="s">
        <v>35</v>
      </c>
      <c r="R215" s="1" t="n">
        <v>895</v>
      </c>
      <c r="S215" s="1" t="s">
        <v>36</v>
      </c>
      <c r="T215" s="21"/>
      <c r="U215" s="22" t="n">
        <v>1500</v>
      </c>
      <c r="V215" s="23" t="n">
        <v>6.97</v>
      </c>
      <c r="W215" s="5" t="n">
        <f aca="false">U215*V215</f>
        <v>10455</v>
      </c>
      <c r="X215" s="24"/>
      <c r="Y215" s="3" t="n">
        <f aca="false">N215-U215</f>
        <v>0</v>
      </c>
      <c r="Z215" s="6" t="n">
        <f aca="false">O215-V215</f>
        <v>0</v>
      </c>
      <c r="AA215" s="5" t="n">
        <f aca="false">P215-W215</f>
        <v>0</v>
      </c>
      <c r="AB215" s="24"/>
    </row>
    <row r="216" customFormat="false" ht="12.75" hidden="false" customHeight="false" outlineLevel="2" collapsed="false">
      <c r="A216" s="1" t="s">
        <v>25</v>
      </c>
      <c r="B216" s="1" t="s">
        <v>26</v>
      </c>
      <c r="C216" s="1" t="s">
        <v>27</v>
      </c>
      <c r="D216" s="1" t="s">
        <v>28</v>
      </c>
      <c r="E216" s="1" t="s">
        <v>41</v>
      </c>
      <c r="F216" s="1" t="s">
        <v>41</v>
      </c>
      <c r="G216" s="1" t="s">
        <v>361</v>
      </c>
      <c r="H216" s="1" t="s">
        <v>362</v>
      </c>
      <c r="J216" s="1" t="s">
        <v>363</v>
      </c>
      <c r="K216" s="20" t="s">
        <v>172</v>
      </c>
      <c r="L216" s="2" t="s">
        <v>364</v>
      </c>
      <c r="M216" s="21"/>
      <c r="N216" s="3" t="n">
        <v>500</v>
      </c>
      <c r="O216" s="4" t="n">
        <v>7.28</v>
      </c>
      <c r="P216" s="5" t="n">
        <f aca="false">N216*O216</f>
        <v>3640</v>
      </c>
      <c r="Q216" s="0" t="s">
        <v>35</v>
      </c>
      <c r="R216" s="1" t="n">
        <v>894</v>
      </c>
      <c r="S216" s="1" t="s">
        <v>36</v>
      </c>
      <c r="T216" s="21"/>
      <c r="U216" s="22" t="n">
        <v>500</v>
      </c>
      <c r="V216" s="23" t="n">
        <v>7.28</v>
      </c>
      <c r="W216" s="5" t="n">
        <f aca="false">U216*V216</f>
        <v>3640</v>
      </c>
      <c r="X216" s="24"/>
      <c r="Y216" s="3" t="n">
        <f aca="false">N216-U216</f>
        <v>0</v>
      </c>
      <c r="Z216" s="6" t="n">
        <f aca="false">O216-V216</f>
        <v>0</v>
      </c>
      <c r="AA216" s="5" t="n">
        <f aca="false">P216-W216</f>
        <v>0</v>
      </c>
      <c r="AB216" s="24"/>
    </row>
    <row r="217" customFormat="false" ht="12.75" hidden="false" customHeight="false" outlineLevel="2" collapsed="false">
      <c r="A217" s="1" t="s">
        <v>48</v>
      </c>
      <c r="B217" s="1" t="s">
        <v>26</v>
      </c>
      <c r="C217" s="1" t="s">
        <v>27</v>
      </c>
      <c r="D217" s="1" t="s">
        <v>28</v>
      </c>
      <c r="E217" s="1" t="s">
        <v>73</v>
      </c>
      <c r="F217" s="1" t="s">
        <v>74</v>
      </c>
      <c r="G217" s="1" t="s">
        <v>361</v>
      </c>
      <c r="H217" s="1" t="s">
        <v>362</v>
      </c>
      <c r="J217" s="1" t="s">
        <v>365</v>
      </c>
      <c r="K217" s="20" t="s">
        <v>172</v>
      </c>
      <c r="L217" s="2" t="s">
        <v>364</v>
      </c>
      <c r="M217" s="21"/>
      <c r="N217" s="3" t="n">
        <v>6510</v>
      </c>
      <c r="O217" s="4" t="n">
        <v>9.935</v>
      </c>
      <c r="P217" s="5" t="n">
        <f aca="false">N217*O217</f>
        <v>64676.85</v>
      </c>
      <c r="Q217" s="0" t="s">
        <v>52</v>
      </c>
      <c r="R217" s="1" t="n">
        <v>689</v>
      </c>
      <c r="S217" s="1" t="s">
        <v>53</v>
      </c>
      <c r="T217" s="21"/>
      <c r="U217" s="22" t="n">
        <v>6510</v>
      </c>
      <c r="V217" s="23" t="n">
        <v>9.935</v>
      </c>
      <c r="W217" s="5" t="n">
        <f aca="false">U217*V217</f>
        <v>64676.85</v>
      </c>
      <c r="X217" s="24"/>
      <c r="Y217" s="3" t="n">
        <f aca="false">N217-U217</f>
        <v>0</v>
      </c>
      <c r="Z217" s="6" t="n">
        <f aca="false">O217-V217</f>
        <v>0</v>
      </c>
      <c r="AA217" s="5" t="n">
        <f aca="false">P217-W217</f>
        <v>0</v>
      </c>
      <c r="AB217" s="24"/>
    </row>
    <row r="218" customFormat="false" ht="12.75" hidden="false" customHeight="false" outlineLevel="2" collapsed="false">
      <c r="A218" s="1" t="s">
        <v>48</v>
      </c>
      <c r="B218" s="1" t="s">
        <v>26</v>
      </c>
      <c r="C218" s="1" t="s">
        <v>27</v>
      </c>
      <c r="D218" s="1" t="s">
        <v>28</v>
      </c>
      <c r="E218" s="1" t="s">
        <v>73</v>
      </c>
      <c r="F218" s="1" t="s">
        <v>74</v>
      </c>
      <c r="G218" s="1" t="s">
        <v>366</v>
      </c>
      <c r="H218" s="1" t="s">
        <v>367</v>
      </c>
      <c r="J218" s="1" t="s">
        <v>368</v>
      </c>
      <c r="K218" s="20" t="s">
        <v>172</v>
      </c>
      <c r="L218" s="2" t="s">
        <v>364</v>
      </c>
      <c r="M218" s="21"/>
      <c r="N218" s="3" t="n">
        <v>154999</v>
      </c>
      <c r="O218" s="4" t="n">
        <v>11.01</v>
      </c>
      <c r="P218" s="5" t="n">
        <f aca="false">N218*O218</f>
        <v>1706538.99</v>
      </c>
      <c r="Q218" s="0" t="s">
        <v>52</v>
      </c>
      <c r="R218" s="1" t="n">
        <v>664</v>
      </c>
      <c r="S218" s="1" t="s">
        <v>53</v>
      </c>
      <c r="T218" s="21"/>
      <c r="U218" s="22" t="n">
        <v>155000</v>
      </c>
      <c r="V218" s="23" t="n">
        <v>11.01</v>
      </c>
      <c r="W218" s="5" t="n">
        <f aca="false">U218*V218</f>
        <v>1706550</v>
      </c>
      <c r="X218" s="24"/>
      <c r="Y218" s="3" t="n">
        <f aca="false">N218-U218</f>
        <v>-1</v>
      </c>
      <c r="Z218" s="6" t="n">
        <f aca="false">O218-V218</f>
        <v>0</v>
      </c>
      <c r="AA218" s="5" t="n">
        <f aca="false">P218-W218</f>
        <v>-11.0100000000093</v>
      </c>
      <c r="AB218" s="24"/>
    </row>
    <row r="219" customFormat="false" ht="13.5" hidden="false" customHeight="false" outlineLevel="1" collapsed="false">
      <c r="C219" s="1"/>
      <c r="D219" s="1"/>
      <c r="L219" s="2" t="s">
        <v>369</v>
      </c>
      <c r="M219" s="21"/>
      <c r="N219" s="36" t="n">
        <f aca="false">SUBTOTAL(9,N212:N218)</f>
        <v>165509</v>
      </c>
      <c r="P219" s="37" t="n">
        <f aca="false">SUBTOTAL(9,P212:P218)</f>
        <v>1798683.34</v>
      </c>
      <c r="T219" s="21"/>
      <c r="U219" s="36" t="n">
        <f aca="false">SUBTOTAL(9,U212:U218)</f>
        <v>165510</v>
      </c>
      <c r="W219" s="37" t="n">
        <f aca="false">SUBTOTAL(9,W212:W218)</f>
        <v>1798694.35</v>
      </c>
      <c r="X219" s="24"/>
      <c r="Y219" s="36" t="n">
        <f aca="false">SUBTOTAL(9,Y212:Y218)</f>
        <v>-1</v>
      </c>
      <c r="AA219" s="37" t="n">
        <f aca="false">SUBTOTAL(9,AA212:AA218)</f>
        <v>-11.0100000000093</v>
      </c>
      <c r="AB219" s="24"/>
    </row>
    <row r="220" customFormat="false" ht="13.5" hidden="false" customHeight="false" outlineLevel="2" collapsed="false">
      <c r="A220" s="1" t="s">
        <v>48</v>
      </c>
      <c r="B220" s="1" t="s">
        <v>26</v>
      </c>
      <c r="C220" s="1" t="s">
        <v>27</v>
      </c>
      <c r="D220" s="1" t="s">
        <v>28</v>
      </c>
      <c r="E220" s="1" t="s">
        <v>73</v>
      </c>
      <c r="F220" s="1" t="s">
        <v>74</v>
      </c>
      <c r="G220" s="1" t="s">
        <v>370</v>
      </c>
      <c r="H220" s="1" t="s">
        <v>371</v>
      </c>
      <c r="J220" s="1" t="s">
        <v>372</v>
      </c>
      <c r="K220" s="20" t="s">
        <v>172</v>
      </c>
      <c r="L220" s="2" t="s">
        <v>373</v>
      </c>
      <c r="M220" s="21"/>
      <c r="N220" s="3" t="n">
        <v>3782</v>
      </c>
      <c r="O220" s="4" t="n">
        <v>9.94</v>
      </c>
      <c r="P220" s="5" t="n">
        <f aca="false">N220*O220</f>
        <v>37593.08</v>
      </c>
      <c r="Q220" s="0" t="s">
        <v>52</v>
      </c>
      <c r="R220" s="1" t="n">
        <v>690</v>
      </c>
      <c r="S220" s="1" t="s">
        <v>53</v>
      </c>
      <c r="T220" s="21"/>
      <c r="U220" s="22" t="n">
        <v>3782</v>
      </c>
      <c r="V220" s="23" t="n">
        <v>9.94</v>
      </c>
      <c r="W220" s="5" t="n">
        <f aca="false">U220*V220</f>
        <v>37593.08</v>
      </c>
      <c r="X220" s="24"/>
      <c r="Y220" s="3" t="n">
        <f aca="false">N220-U220</f>
        <v>0</v>
      </c>
      <c r="Z220" s="6" t="n">
        <f aca="false">O220-V220</f>
        <v>0</v>
      </c>
      <c r="AA220" s="5" t="n">
        <f aca="false">P220-W220</f>
        <v>0</v>
      </c>
      <c r="AB220" s="24"/>
    </row>
    <row r="221" customFormat="false" ht="12.75" hidden="false" customHeight="false" outlineLevel="1" collapsed="false">
      <c r="C221" s="1"/>
      <c r="D221" s="1"/>
      <c r="L221" s="2" t="s">
        <v>374</v>
      </c>
      <c r="M221" s="21"/>
      <c r="N221" s="3" t="n">
        <f aca="false">SUBTOTAL(9,N220)</f>
        <v>3782</v>
      </c>
      <c r="P221" s="5" t="n">
        <f aca="false">SUBTOTAL(9,P220)</f>
        <v>37593.08</v>
      </c>
      <c r="T221" s="21"/>
      <c r="U221" s="3" t="n">
        <f aca="false">SUBTOTAL(9,U220)</f>
        <v>3782</v>
      </c>
      <c r="W221" s="5" t="n">
        <f aca="false">SUBTOTAL(9,W220)</f>
        <v>37593.08</v>
      </c>
      <c r="X221" s="24"/>
      <c r="Y221" s="3" t="n">
        <f aca="false">SUBTOTAL(9,Y220)</f>
        <v>0</v>
      </c>
      <c r="AA221" s="5" t="n">
        <f aca="false">SUBTOTAL(9,AA220)</f>
        <v>0</v>
      </c>
      <c r="AB221" s="24"/>
    </row>
    <row r="222" customFormat="false" ht="12.75" hidden="false" customHeight="false" outlineLevel="2" collapsed="false">
      <c r="A222" s="1" t="s">
        <v>48</v>
      </c>
      <c r="B222" s="1" t="s">
        <v>26</v>
      </c>
      <c r="C222" s="1" t="s">
        <v>27</v>
      </c>
      <c r="D222" s="1" t="s">
        <v>28</v>
      </c>
      <c r="E222" s="1" t="s">
        <v>71</v>
      </c>
      <c r="F222" s="1" t="s">
        <v>71</v>
      </c>
      <c r="G222" s="1" t="s">
        <v>375</v>
      </c>
      <c r="H222" s="1" t="s">
        <v>376</v>
      </c>
      <c r="I222" s="1" t="s">
        <v>377</v>
      </c>
      <c r="J222" s="1" t="s">
        <v>378</v>
      </c>
      <c r="K222" s="20" t="s">
        <v>172</v>
      </c>
      <c r="L222" s="2" t="s">
        <v>379</v>
      </c>
      <c r="M222" s="21"/>
      <c r="N222" s="3" t="n">
        <v>10000</v>
      </c>
      <c r="O222" s="4" t="n">
        <v>9.57</v>
      </c>
      <c r="P222" s="5" t="n">
        <f aca="false">N222*O222</f>
        <v>95700</v>
      </c>
      <c r="Q222" s="0" t="s">
        <v>52</v>
      </c>
      <c r="R222" s="1" t="n">
        <v>770</v>
      </c>
      <c r="S222" s="1" t="s">
        <v>53</v>
      </c>
      <c r="T222" s="21"/>
      <c r="U222" s="22" t="n">
        <v>10000</v>
      </c>
      <c r="V222" s="23" t="n">
        <v>9.57</v>
      </c>
      <c r="W222" s="5" t="n">
        <f aca="false">U222*V222</f>
        <v>95700</v>
      </c>
      <c r="X222" s="24"/>
      <c r="Y222" s="3" t="n">
        <f aca="false">N222-U222</f>
        <v>0</v>
      </c>
      <c r="Z222" s="6" t="n">
        <f aca="false">O222-V222</f>
        <v>0</v>
      </c>
      <c r="AA222" s="5" t="n">
        <f aca="false">P222-W222</f>
        <v>0</v>
      </c>
      <c r="AB222" s="24"/>
    </row>
    <row r="223" customFormat="false" ht="12.75" hidden="false" customHeight="false" outlineLevel="2" collapsed="false">
      <c r="A223" s="1" t="s">
        <v>48</v>
      </c>
      <c r="B223" s="1" t="s">
        <v>26</v>
      </c>
      <c r="C223" s="1" t="s">
        <v>27</v>
      </c>
      <c r="D223" s="1" t="s">
        <v>28</v>
      </c>
      <c r="E223" s="1" t="s">
        <v>73</v>
      </c>
      <c r="F223" s="1" t="s">
        <v>74</v>
      </c>
      <c r="G223" s="1" t="s">
        <v>375</v>
      </c>
      <c r="H223" s="1" t="s">
        <v>376</v>
      </c>
      <c r="J223" s="1" t="s">
        <v>380</v>
      </c>
      <c r="K223" s="20" t="s">
        <v>172</v>
      </c>
      <c r="L223" s="2" t="s">
        <v>379</v>
      </c>
      <c r="M223" s="21"/>
      <c r="N223" s="3" t="n">
        <v>155000</v>
      </c>
      <c r="O223" s="4" t="n">
        <v>9.985</v>
      </c>
      <c r="P223" s="5" t="n">
        <f aca="false">N223*O223</f>
        <v>1547675</v>
      </c>
      <c r="Q223" s="0" t="s">
        <v>52</v>
      </c>
      <c r="R223" s="1" t="n">
        <v>688</v>
      </c>
      <c r="S223" s="1" t="s">
        <v>53</v>
      </c>
      <c r="T223" s="21"/>
      <c r="U223" s="22" t="n">
        <v>155000</v>
      </c>
      <c r="V223" s="23" t="n">
        <v>9.985</v>
      </c>
      <c r="W223" s="5" t="n">
        <f aca="false">U223*V223</f>
        <v>1547675</v>
      </c>
      <c r="X223" s="24"/>
      <c r="Y223" s="3" t="n">
        <f aca="false">N223-U223</f>
        <v>0</v>
      </c>
      <c r="Z223" s="6" t="n">
        <f aca="false">O223-V223</f>
        <v>0</v>
      </c>
      <c r="AA223" s="5" t="n">
        <f aca="false">P223-W223</f>
        <v>0</v>
      </c>
      <c r="AB223" s="24"/>
    </row>
    <row r="224" customFormat="false" ht="12.75" hidden="false" customHeight="false" outlineLevel="1" collapsed="false">
      <c r="C224" s="1"/>
      <c r="D224" s="1"/>
      <c r="L224" s="2" t="s">
        <v>381</v>
      </c>
      <c r="M224" s="21"/>
      <c r="N224" s="3" t="n">
        <f aca="false">SUBTOTAL(9,N222:N223)</f>
        <v>165000</v>
      </c>
      <c r="P224" s="5" t="n">
        <f aca="false">SUBTOTAL(9,P222:P223)</f>
        <v>1643375</v>
      </c>
      <c r="T224" s="21"/>
      <c r="U224" s="3" t="n">
        <f aca="false">SUBTOTAL(9,U222:U223)</f>
        <v>165000</v>
      </c>
      <c r="W224" s="5" t="n">
        <f aca="false">SUBTOTAL(9,W222:W223)</f>
        <v>1643375</v>
      </c>
      <c r="X224" s="24"/>
      <c r="Y224" s="3" t="n">
        <f aca="false">SUBTOTAL(9,Y222:Y223)</f>
        <v>0</v>
      </c>
      <c r="AA224" s="5" t="n">
        <f aca="false">SUBTOTAL(9,AA222:AA223)</f>
        <v>0</v>
      </c>
      <c r="AB224" s="24"/>
    </row>
    <row r="225" customFormat="false" ht="12.75" hidden="false" customHeight="false" outlineLevel="2" collapsed="false">
      <c r="A225" s="1" t="s">
        <v>48</v>
      </c>
      <c r="B225" s="1" t="s">
        <v>26</v>
      </c>
      <c r="C225" s="1" t="s">
        <v>27</v>
      </c>
      <c r="D225" s="1" t="s">
        <v>28</v>
      </c>
      <c r="E225" s="1" t="s">
        <v>73</v>
      </c>
      <c r="F225" s="1" t="s">
        <v>74</v>
      </c>
      <c r="G225" s="1" t="s">
        <v>382</v>
      </c>
      <c r="H225" s="1" t="s">
        <v>383</v>
      </c>
      <c r="J225" s="1" t="s">
        <v>384</v>
      </c>
      <c r="K225" s="20" t="s">
        <v>172</v>
      </c>
      <c r="L225" s="2" t="s">
        <v>385</v>
      </c>
      <c r="M225" s="21"/>
      <c r="N225" s="3" t="n">
        <v>3565</v>
      </c>
      <c r="O225" s="4" t="n">
        <v>10.07</v>
      </c>
      <c r="P225" s="5" t="n">
        <f aca="false">N225*O225</f>
        <v>35899.55</v>
      </c>
      <c r="Q225" s="0" t="s">
        <v>52</v>
      </c>
      <c r="R225" s="1" t="n">
        <v>691</v>
      </c>
      <c r="S225" s="1" t="s">
        <v>53</v>
      </c>
      <c r="T225" s="21"/>
      <c r="U225" s="3" t="n">
        <v>3565</v>
      </c>
      <c r="V225" s="4" t="n">
        <v>10.07</v>
      </c>
      <c r="W225" s="5" t="n">
        <f aca="false">U225*V225</f>
        <v>35899.55</v>
      </c>
      <c r="X225" s="24"/>
      <c r="Y225" s="3" t="n">
        <f aca="false">N225-U225</f>
        <v>0</v>
      </c>
      <c r="Z225" s="6" t="n">
        <f aca="false">O225-V225</f>
        <v>0</v>
      </c>
      <c r="AA225" s="5" t="n">
        <f aca="false">P225-W225</f>
        <v>0</v>
      </c>
      <c r="AB225" s="24"/>
    </row>
    <row r="226" customFormat="false" ht="12.75" hidden="false" customHeight="false" outlineLevel="2" collapsed="false">
      <c r="A226" s="1" t="s">
        <v>48</v>
      </c>
      <c r="B226" s="1" t="s">
        <v>26</v>
      </c>
      <c r="C226" s="1" t="s">
        <v>27</v>
      </c>
      <c r="D226" s="1" t="s">
        <v>28</v>
      </c>
      <c r="E226" s="1" t="s">
        <v>66</v>
      </c>
      <c r="F226" s="1" t="s">
        <v>66</v>
      </c>
      <c r="G226" s="1" t="s">
        <v>386</v>
      </c>
      <c r="H226" s="1" t="s">
        <v>387</v>
      </c>
      <c r="I226" s="1" t="s">
        <v>388</v>
      </c>
      <c r="J226" s="1" t="s">
        <v>389</v>
      </c>
      <c r="K226" s="20" t="s">
        <v>172</v>
      </c>
      <c r="L226" s="2" t="s">
        <v>385</v>
      </c>
      <c r="M226" s="21"/>
      <c r="N226" s="3" t="n">
        <v>5000</v>
      </c>
      <c r="O226" s="4" t="n">
        <v>12.75</v>
      </c>
      <c r="P226" s="5" t="n">
        <f aca="false">N226*O226</f>
        <v>63750</v>
      </c>
      <c r="Q226" s="0" t="s">
        <v>52</v>
      </c>
      <c r="R226" s="1" t="n">
        <v>743</v>
      </c>
      <c r="S226" s="1" t="s">
        <v>53</v>
      </c>
      <c r="T226" s="21"/>
      <c r="U226" s="3" t="n">
        <v>5000</v>
      </c>
      <c r="V226" s="4" t="n">
        <v>12.75</v>
      </c>
      <c r="W226" s="5" t="n">
        <f aca="false">U226*V226</f>
        <v>63750</v>
      </c>
      <c r="X226" s="24"/>
      <c r="Y226" s="3" t="n">
        <f aca="false">N226-U226</f>
        <v>0</v>
      </c>
      <c r="Z226" s="6" t="n">
        <f aca="false">O226-V226</f>
        <v>0</v>
      </c>
      <c r="AA226" s="5" t="n">
        <f aca="false">P226-W226</f>
        <v>0</v>
      </c>
      <c r="AB226" s="24"/>
    </row>
    <row r="227" customFormat="false" ht="12.75" hidden="false" customHeight="false" outlineLevel="2" collapsed="false">
      <c r="A227" s="1" t="s">
        <v>48</v>
      </c>
      <c r="B227" s="1" t="s">
        <v>26</v>
      </c>
      <c r="C227" s="1" t="s">
        <v>27</v>
      </c>
      <c r="D227" s="1" t="s">
        <v>28</v>
      </c>
      <c r="E227" s="1" t="s">
        <v>73</v>
      </c>
      <c r="F227" s="1" t="s">
        <v>74</v>
      </c>
      <c r="G227" s="1" t="s">
        <v>386</v>
      </c>
      <c r="H227" s="1" t="s">
        <v>387</v>
      </c>
      <c r="I227" s="1" t="s">
        <v>390</v>
      </c>
      <c r="J227" s="1" t="s">
        <v>391</v>
      </c>
      <c r="K227" s="20" t="s">
        <v>172</v>
      </c>
      <c r="L227" s="2" t="s">
        <v>385</v>
      </c>
      <c r="M227" s="21"/>
      <c r="N227" s="3" t="n">
        <v>155000</v>
      </c>
      <c r="O227" s="4" t="n">
        <v>18</v>
      </c>
      <c r="P227" s="5" t="n">
        <f aca="false">N227*O227</f>
        <v>2790000</v>
      </c>
      <c r="Q227" s="0" t="s">
        <v>52</v>
      </c>
      <c r="R227" s="1" t="n">
        <v>694</v>
      </c>
      <c r="S227" s="1" t="s">
        <v>53</v>
      </c>
      <c r="T227" s="21"/>
      <c r="U227" s="3" t="n">
        <v>155000</v>
      </c>
      <c r="V227" s="4" t="n">
        <v>18</v>
      </c>
      <c r="W227" s="5" t="n">
        <f aca="false">U227*V227</f>
        <v>2790000</v>
      </c>
      <c r="X227" s="24"/>
      <c r="Y227" s="3" t="n">
        <f aca="false">N227-U227</f>
        <v>0</v>
      </c>
      <c r="Z227" s="6" t="n">
        <f aca="false">O227-V227</f>
        <v>0</v>
      </c>
      <c r="AA227" s="5" t="n">
        <f aca="false">P227-W227</f>
        <v>0</v>
      </c>
      <c r="AB227" s="24"/>
    </row>
    <row r="228" customFormat="false" ht="12.75" hidden="false" customHeight="false" outlineLevel="1" collapsed="false">
      <c r="C228" s="1"/>
      <c r="D228" s="1"/>
      <c r="L228" s="2" t="s">
        <v>392</v>
      </c>
      <c r="M228" s="21"/>
      <c r="N228" s="3" t="n">
        <f aca="false">SUBTOTAL(9,N225:N227)</f>
        <v>163565</v>
      </c>
      <c r="P228" s="5" t="n">
        <f aca="false">SUBTOTAL(9,P225:P227)</f>
        <v>2889649.55</v>
      </c>
      <c r="T228" s="21"/>
      <c r="U228" s="3" t="n">
        <f aca="false">SUBTOTAL(9,U225:U227)</f>
        <v>163565</v>
      </c>
      <c r="W228" s="5" t="n">
        <f aca="false">SUBTOTAL(9,W225:W227)</f>
        <v>2889649.55</v>
      </c>
      <c r="X228" s="24"/>
      <c r="Y228" s="3" t="n">
        <f aca="false">SUBTOTAL(9,Y225:Y227)</f>
        <v>0</v>
      </c>
      <c r="AA228" s="5" t="n">
        <f aca="false">SUBTOTAL(9,AA225:AA227)</f>
        <v>0</v>
      </c>
      <c r="AB228" s="24"/>
    </row>
    <row r="229" customFormat="false" ht="12.75" hidden="false" customHeight="false" outlineLevel="2" collapsed="false">
      <c r="A229" s="1" t="s">
        <v>25</v>
      </c>
      <c r="B229" s="1" t="s">
        <v>26</v>
      </c>
      <c r="C229" s="1" t="s">
        <v>27</v>
      </c>
      <c r="D229" s="1" t="s">
        <v>28</v>
      </c>
      <c r="E229" s="1" t="s">
        <v>74</v>
      </c>
      <c r="F229" s="1" t="s">
        <v>74</v>
      </c>
      <c r="G229" s="1" t="s">
        <v>393</v>
      </c>
      <c r="H229" s="1" t="s">
        <v>394</v>
      </c>
      <c r="J229" s="1" t="s">
        <v>395</v>
      </c>
      <c r="K229" s="20" t="s">
        <v>90</v>
      </c>
      <c r="L229" s="2" t="s">
        <v>396</v>
      </c>
      <c r="M229" s="21"/>
      <c r="N229" s="3" t="n">
        <v>10000</v>
      </c>
      <c r="O229" s="4" t="n">
        <v>5.86</v>
      </c>
      <c r="P229" s="5" t="n">
        <f aca="false">N229*O229</f>
        <v>58600</v>
      </c>
      <c r="Q229" s="0" t="s">
        <v>35</v>
      </c>
      <c r="R229" s="1" t="n">
        <v>804</v>
      </c>
      <c r="S229" s="1" t="s">
        <v>36</v>
      </c>
      <c r="T229" s="21"/>
      <c r="U229" s="22" t="n">
        <v>10000</v>
      </c>
      <c r="V229" s="23" t="n">
        <v>5.86</v>
      </c>
      <c r="W229" s="5" t="n">
        <f aca="false">U229*V229</f>
        <v>58600</v>
      </c>
      <c r="X229" s="24"/>
      <c r="Y229" s="3" t="n">
        <f aca="false">N229-U229</f>
        <v>0</v>
      </c>
      <c r="Z229" s="6" t="n">
        <f aca="false">O229-V229</f>
        <v>0</v>
      </c>
      <c r="AA229" s="5" t="n">
        <f aca="false">P229-W229</f>
        <v>0</v>
      </c>
      <c r="AB229" s="24"/>
    </row>
    <row r="230" customFormat="false" ht="12.75" hidden="false" customHeight="false" outlineLevel="2" collapsed="false">
      <c r="A230" s="1" t="s">
        <v>25</v>
      </c>
      <c r="B230" s="1" t="s">
        <v>26</v>
      </c>
      <c r="C230" s="1" t="s">
        <v>27</v>
      </c>
      <c r="D230" s="1" t="s">
        <v>28</v>
      </c>
      <c r="E230" s="1" t="s">
        <v>98</v>
      </c>
      <c r="F230" s="1" t="s">
        <v>98</v>
      </c>
      <c r="G230" s="1" t="s">
        <v>393</v>
      </c>
      <c r="H230" s="1" t="s">
        <v>394</v>
      </c>
      <c r="J230" s="1" t="s">
        <v>395</v>
      </c>
      <c r="K230" s="20" t="s">
        <v>90</v>
      </c>
      <c r="L230" s="2" t="s">
        <v>396</v>
      </c>
      <c r="M230" s="21"/>
      <c r="N230" s="3" t="n">
        <v>16019</v>
      </c>
      <c r="O230" s="4" t="n">
        <v>6.62</v>
      </c>
      <c r="P230" s="5" t="n">
        <f aca="false">N230*O230</f>
        <v>106045.78</v>
      </c>
      <c r="Q230" s="0" t="s">
        <v>35</v>
      </c>
      <c r="R230" s="1" t="n">
        <v>803</v>
      </c>
      <c r="S230" s="1" t="s">
        <v>36</v>
      </c>
      <c r="T230" s="21"/>
      <c r="U230" s="22" t="n">
        <v>16019</v>
      </c>
      <c r="V230" s="23" t="n">
        <v>6.62</v>
      </c>
      <c r="W230" s="5" t="n">
        <f aca="false">U230*V230</f>
        <v>106045.78</v>
      </c>
      <c r="X230" s="24"/>
      <c r="Y230" s="3" t="n">
        <f aca="false">N230-U230</f>
        <v>0</v>
      </c>
      <c r="Z230" s="6" t="n">
        <f aca="false">O230-V230</f>
        <v>0</v>
      </c>
      <c r="AA230" s="5" t="n">
        <f aca="false">P230-W230</f>
        <v>0</v>
      </c>
      <c r="AB230" s="24"/>
    </row>
    <row r="231" customFormat="false" ht="12.75" hidden="false" customHeight="false" outlineLevel="2" collapsed="false">
      <c r="A231" s="1" t="s">
        <v>25</v>
      </c>
      <c r="B231" s="1" t="s">
        <v>26</v>
      </c>
      <c r="C231" s="1" t="s">
        <v>27</v>
      </c>
      <c r="D231" s="1" t="s">
        <v>28</v>
      </c>
      <c r="E231" s="1" t="s">
        <v>29</v>
      </c>
      <c r="F231" s="1" t="s">
        <v>29</v>
      </c>
      <c r="G231" s="1" t="s">
        <v>393</v>
      </c>
      <c r="H231" s="1" t="s">
        <v>394</v>
      </c>
      <c r="J231" s="1" t="s">
        <v>395</v>
      </c>
      <c r="K231" s="20" t="s">
        <v>90</v>
      </c>
      <c r="L231" s="2" t="s">
        <v>396</v>
      </c>
      <c r="M231" s="21"/>
      <c r="N231" s="3" t="n">
        <v>11392</v>
      </c>
      <c r="O231" s="4" t="n">
        <v>6.86</v>
      </c>
      <c r="P231" s="5" t="n">
        <f aca="false">N231*O231</f>
        <v>78149.12</v>
      </c>
      <c r="Q231" s="0" t="s">
        <v>35</v>
      </c>
      <c r="R231" s="1" t="n">
        <v>800</v>
      </c>
      <c r="S231" s="1" t="s">
        <v>36</v>
      </c>
      <c r="T231" s="21"/>
      <c r="U231" s="22" t="n">
        <v>11392</v>
      </c>
      <c r="V231" s="23" t="n">
        <v>6.86</v>
      </c>
      <c r="W231" s="5" t="n">
        <f aca="false">U231*V231</f>
        <v>78149.12</v>
      </c>
      <c r="X231" s="24"/>
      <c r="Y231" s="3" t="n">
        <f aca="false">N231-U231</f>
        <v>0</v>
      </c>
      <c r="Z231" s="6" t="n">
        <f aca="false">O231-V231</f>
        <v>0</v>
      </c>
      <c r="AA231" s="5" t="n">
        <f aca="false">P231-W231</f>
        <v>0</v>
      </c>
      <c r="AB231" s="24"/>
    </row>
    <row r="232" customFormat="false" ht="12.75" hidden="false" customHeight="false" outlineLevel="2" collapsed="false">
      <c r="A232" s="1" t="s">
        <v>25</v>
      </c>
      <c r="B232" s="1" t="s">
        <v>26</v>
      </c>
      <c r="C232" s="1" t="s">
        <v>27</v>
      </c>
      <c r="D232" s="1" t="s">
        <v>28</v>
      </c>
      <c r="E232" s="1" t="s">
        <v>37</v>
      </c>
      <c r="F232" s="1" t="s">
        <v>38</v>
      </c>
      <c r="G232" s="1" t="s">
        <v>393</v>
      </c>
      <c r="H232" s="1" t="s">
        <v>394</v>
      </c>
      <c r="J232" s="1" t="s">
        <v>395</v>
      </c>
      <c r="K232" s="20" t="s">
        <v>90</v>
      </c>
      <c r="L232" s="2" t="s">
        <v>396</v>
      </c>
      <c r="M232" s="21"/>
      <c r="N232" s="3" t="n">
        <v>34176</v>
      </c>
      <c r="O232" s="4" t="n">
        <v>6.89</v>
      </c>
      <c r="P232" s="5" t="n">
        <f aca="false">N232*O232</f>
        <v>235472.64</v>
      </c>
      <c r="Q232" s="0" t="s">
        <v>35</v>
      </c>
      <c r="R232" s="1" t="n">
        <v>802</v>
      </c>
      <c r="S232" s="1" t="s">
        <v>36</v>
      </c>
      <c r="T232" s="21"/>
      <c r="U232" s="22" t="n">
        <v>34176</v>
      </c>
      <c r="V232" s="23" t="n">
        <v>6.89</v>
      </c>
      <c r="W232" s="5" t="n">
        <f aca="false">U232*V232</f>
        <v>235472.64</v>
      </c>
      <c r="X232" s="24"/>
      <c r="Y232" s="3" t="n">
        <f aca="false">N232-U232</f>
        <v>0</v>
      </c>
      <c r="Z232" s="6" t="n">
        <f aca="false">O232-V232</f>
        <v>0</v>
      </c>
      <c r="AA232" s="5" t="n">
        <f aca="false">P232-W232</f>
        <v>0</v>
      </c>
      <c r="AB232" s="24"/>
    </row>
    <row r="233" customFormat="false" ht="12.75" hidden="false" customHeight="false" outlineLevel="2" collapsed="false">
      <c r="A233" s="1" t="s">
        <v>25</v>
      </c>
      <c r="B233" s="1" t="s">
        <v>26</v>
      </c>
      <c r="C233" s="1" t="s">
        <v>27</v>
      </c>
      <c r="D233" s="1" t="s">
        <v>28</v>
      </c>
      <c r="E233" s="1" t="s">
        <v>40</v>
      </c>
      <c r="F233" s="1" t="s">
        <v>40</v>
      </c>
      <c r="G233" s="1" t="s">
        <v>393</v>
      </c>
      <c r="H233" s="1" t="s">
        <v>394</v>
      </c>
      <c r="J233" s="1" t="s">
        <v>395</v>
      </c>
      <c r="K233" s="20" t="s">
        <v>90</v>
      </c>
      <c r="L233" s="2" t="s">
        <v>396</v>
      </c>
      <c r="M233" s="21"/>
      <c r="N233" s="3" t="n">
        <v>11392</v>
      </c>
      <c r="O233" s="4" t="n">
        <v>7.01</v>
      </c>
      <c r="P233" s="5" t="n">
        <f aca="false">N233*O233</f>
        <v>79857.92</v>
      </c>
      <c r="Q233" s="0" t="s">
        <v>35</v>
      </c>
      <c r="R233" s="1" t="n">
        <v>799</v>
      </c>
      <c r="S233" s="1" t="s">
        <v>36</v>
      </c>
      <c r="T233" s="21"/>
      <c r="U233" s="22" t="n">
        <v>11392</v>
      </c>
      <c r="V233" s="23" t="n">
        <v>7.01</v>
      </c>
      <c r="W233" s="5" t="n">
        <f aca="false">U233*V233</f>
        <v>79857.92</v>
      </c>
      <c r="X233" s="24"/>
      <c r="Y233" s="3" t="n">
        <f aca="false">N233-U233</f>
        <v>0</v>
      </c>
      <c r="Z233" s="6" t="n">
        <f aca="false">O233-V233</f>
        <v>0</v>
      </c>
      <c r="AA233" s="5" t="n">
        <f aca="false">P233-W233</f>
        <v>0</v>
      </c>
      <c r="AB233" s="24"/>
    </row>
    <row r="234" customFormat="false" ht="12.75" hidden="false" customHeight="false" outlineLevel="2" collapsed="false">
      <c r="A234" s="1" t="s">
        <v>25</v>
      </c>
      <c r="B234" s="1" t="s">
        <v>26</v>
      </c>
      <c r="C234" s="1" t="s">
        <v>27</v>
      </c>
      <c r="D234" s="1" t="s">
        <v>28</v>
      </c>
      <c r="E234" s="1" t="s">
        <v>42</v>
      </c>
      <c r="F234" s="1" t="s">
        <v>42</v>
      </c>
      <c r="G234" s="1" t="s">
        <v>397</v>
      </c>
      <c r="H234" s="1" t="s">
        <v>394</v>
      </c>
      <c r="J234" s="1" t="s">
        <v>398</v>
      </c>
      <c r="K234" s="20" t="s">
        <v>90</v>
      </c>
      <c r="L234" s="2" t="s">
        <v>396</v>
      </c>
      <c r="M234" s="21"/>
      <c r="N234" s="3" t="n">
        <v>11392</v>
      </c>
      <c r="O234" s="4" t="n">
        <v>7.3</v>
      </c>
      <c r="P234" s="5" t="n">
        <f aca="false">N234*O234</f>
        <v>83161.6</v>
      </c>
      <c r="Q234" s="0" t="s">
        <v>35</v>
      </c>
      <c r="R234" s="1" t="n">
        <v>863</v>
      </c>
      <c r="S234" s="1" t="s">
        <v>36</v>
      </c>
      <c r="T234" s="21"/>
      <c r="U234" s="22" t="n">
        <v>11392</v>
      </c>
      <c r="V234" s="23" t="n">
        <v>7.3</v>
      </c>
      <c r="W234" s="5" t="n">
        <f aca="false">U234*V234</f>
        <v>83161.6</v>
      </c>
      <c r="X234" s="24"/>
      <c r="Y234" s="3" t="n">
        <f aca="false">N234-U234</f>
        <v>0</v>
      </c>
      <c r="Z234" s="6" t="n">
        <f aca="false">O234-V234</f>
        <v>0</v>
      </c>
      <c r="AA234" s="5" t="n">
        <f aca="false">P234-W234</f>
        <v>0</v>
      </c>
      <c r="AB234" s="24"/>
    </row>
    <row r="235" customFormat="false" ht="12.75" hidden="false" customHeight="false" outlineLevel="2" collapsed="false">
      <c r="A235" s="1" t="s">
        <v>25</v>
      </c>
      <c r="B235" s="1" t="s">
        <v>26</v>
      </c>
      <c r="C235" s="1" t="s">
        <v>27</v>
      </c>
      <c r="D235" s="1" t="s">
        <v>28</v>
      </c>
      <c r="E235" s="1" t="s">
        <v>41</v>
      </c>
      <c r="F235" s="1" t="s">
        <v>41</v>
      </c>
      <c r="G235" s="1" t="s">
        <v>393</v>
      </c>
      <c r="H235" s="1" t="s">
        <v>394</v>
      </c>
      <c r="J235" s="1" t="s">
        <v>395</v>
      </c>
      <c r="K235" s="20" t="s">
        <v>90</v>
      </c>
      <c r="L235" s="2" t="s">
        <v>396</v>
      </c>
      <c r="M235" s="21"/>
      <c r="N235" s="3" t="n">
        <v>11392</v>
      </c>
      <c r="O235" s="4" t="n">
        <v>7.34</v>
      </c>
      <c r="P235" s="5" t="n">
        <f aca="false">N235*O235</f>
        <v>83617.28</v>
      </c>
      <c r="Q235" s="0" t="s">
        <v>35</v>
      </c>
      <c r="R235" s="1" t="n">
        <v>801</v>
      </c>
      <c r="S235" s="1" t="s">
        <v>36</v>
      </c>
      <c r="T235" s="21"/>
      <c r="U235" s="22" t="n">
        <v>11392</v>
      </c>
      <c r="V235" s="23" t="n">
        <v>7.34</v>
      </c>
      <c r="W235" s="5" t="n">
        <f aca="false">U235*V235</f>
        <v>83617.28</v>
      </c>
      <c r="X235" s="24"/>
      <c r="Y235" s="3" t="n">
        <f aca="false">N235-U235</f>
        <v>0</v>
      </c>
      <c r="Z235" s="6" t="n">
        <f aca="false">O235-V235</f>
        <v>0</v>
      </c>
      <c r="AA235" s="5" t="n">
        <f aca="false">P235-W235</f>
        <v>0</v>
      </c>
      <c r="AB235" s="24"/>
    </row>
    <row r="236" customFormat="false" ht="12.75" hidden="false" customHeight="false" outlineLevel="2" collapsed="false">
      <c r="A236" s="1" t="s">
        <v>25</v>
      </c>
      <c r="B236" s="1" t="s">
        <v>26</v>
      </c>
      <c r="C236" s="1" t="s">
        <v>27</v>
      </c>
      <c r="D236" s="1" t="s">
        <v>28</v>
      </c>
      <c r="E236" s="1" t="s">
        <v>43</v>
      </c>
      <c r="F236" s="1" t="s">
        <v>44</v>
      </c>
      <c r="G236" s="1" t="s">
        <v>397</v>
      </c>
      <c r="H236" s="1" t="s">
        <v>394</v>
      </c>
      <c r="J236" s="1" t="s">
        <v>399</v>
      </c>
      <c r="K236" s="20" t="s">
        <v>90</v>
      </c>
      <c r="L236" s="2" t="s">
        <v>396</v>
      </c>
      <c r="M236" s="21"/>
      <c r="N236" s="3" t="n">
        <v>26400</v>
      </c>
      <c r="O236" s="4" t="n">
        <v>7.42</v>
      </c>
      <c r="P236" s="5" t="n">
        <f aca="false">N236*O236</f>
        <v>195888</v>
      </c>
      <c r="Q236" s="0" t="s">
        <v>35</v>
      </c>
      <c r="R236" s="1" t="n">
        <v>877</v>
      </c>
      <c r="S236" s="1" t="s">
        <v>36</v>
      </c>
      <c r="T236" s="21"/>
      <c r="U236" s="22" t="n">
        <v>26400</v>
      </c>
      <c r="V236" s="23" t="n">
        <v>7.42</v>
      </c>
      <c r="W236" s="5" t="n">
        <f aca="false">U236*V236</f>
        <v>195888</v>
      </c>
      <c r="X236" s="24"/>
      <c r="Y236" s="3" t="n">
        <f aca="false">N236-U236</f>
        <v>0</v>
      </c>
      <c r="Z236" s="6" t="n">
        <f aca="false">O236-V236</f>
        <v>0</v>
      </c>
      <c r="AA236" s="5" t="n">
        <f aca="false">P236-W236</f>
        <v>0</v>
      </c>
      <c r="AB236" s="24"/>
    </row>
    <row r="237" customFormat="false" ht="12.75" hidden="false" customHeight="false" outlineLevel="2" collapsed="false">
      <c r="A237" s="1" t="s">
        <v>25</v>
      </c>
      <c r="B237" s="1" t="s">
        <v>26</v>
      </c>
      <c r="C237" s="1" t="s">
        <v>27</v>
      </c>
      <c r="D237" s="1" t="s">
        <v>28</v>
      </c>
      <c r="E237" s="1" t="s">
        <v>43</v>
      </c>
      <c r="F237" s="1" t="s">
        <v>44</v>
      </c>
      <c r="G237" s="1" t="s">
        <v>397</v>
      </c>
      <c r="H237" s="1" t="s">
        <v>394</v>
      </c>
      <c r="J237" s="1" t="s">
        <v>399</v>
      </c>
      <c r="K237" s="20" t="s">
        <v>90</v>
      </c>
      <c r="L237" s="2" t="s">
        <v>396</v>
      </c>
      <c r="M237" s="21"/>
      <c r="N237" s="3" t="n">
        <v>7776</v>
      </c>
      <c r="O237" s="4" t="n">
        <v>7.56</v>
      </c>
      <c r="P237" s="5" t="n">
        <f aca="false">N237*O237</f>
        <v>58786.56</v>
      </c>
      <c r="Q237" s="0" t="s">
        <v>35</v>
      </c>
      <c r="R237" s="1" t="n">
        <v>878</v>
      </c>
      <c r="S237" s="1" t="s">
        <v>36</v>
      </c>
      <c r="T237" s="21"/>
      <c r="U237" s="22" t="n">
        <v>7776</v>
      </c>
      <c r="V237" s="23" t="n">
        <v>7.56</v>
      </c>
      <c r="W237" s="5" t="n">
        <f aca="false">U237*V237</f>
        <v>58786.56</v>
      </c>
      <c r="X237" s="24"/>
      <c r="Y237" s="3" t="n">
        <f aca="false">N237-U237</f>
        <v>0</v>
      </c>
      <c r="Z237" s="6" t="n">
        <f aca="false">O237-V237</f>
        <v>0</v>
      </c>
      <c r="AA237" s="5" t="n">
        <f aca="false">P237-W237</f>
        <v>0</v>
      </c>
      <c r="AB237" s="24"/>
    </row>
    <row r="238" customFormat="false" ht="12.75" hidden="false" customHeight="false" outlineLevel="2" collapsed="false">
      <c r="A238" s="1" t="s">
        <v>25</v>
      </c>
      <c r="B238" s="1" t="s">
        <v>26</v>
      </c>
      <c r="C238" s="1" t="s">
        <v>27</v>
      </c>
      <c r="D238" s="1" t="s">
        <v>28</v>
      </c>
      <c r="E238" s="1" t="s">
        <v>45</v>
      </c>
      <c r="F238" s="1" t="s">
        <v>45</v>
      </c>
      <c r="G238" s="1" t="s">
        <v>397</v>
      </c>
      <c r="H238" s="1" t="s">
        <v>394</v>
      </c>
      <c r="J238" s="1" t="s">
        <v>399</v>
      </c>
      <c r="K238" s="20" t="s">
        <v>90</v>
      </c>
      <c r="L238" s="2" t="s">
        <v>396</v>
      </c>
      <c r="M238" s="21"/>
      <c r="N238" s="3" t="n">
        <v>11392</v>
      </c>
      <c r="O238" s="4" t="n">
        <v>7.67</v>
      </c>
      <c r="P238" s="5" t="n">
        <f aca="false">N238*O238</f>
        <v>87376.64</v>
      </c>
      <c r="Q238" s="0" t="s">
        <v>35</v>
      </c>
      <c r="R238" s="1" t="n">
        <v>879</v>
      </c>
      <c r="S238" s="1" t="s">
        <v>36</v>
      </c>
      <c r="T238" s="21"/>
      <c r="U238" s="22" t="n">
        <v>11392</v>
      </c>
      <c r="V238" s="23" t="n">
        <v>7.67</v>
      </c>
      <c r="W238" s="5" t="n">
        <f aca="false">U238*V238</f>
        <v>87376.64</v>
      </c>
      <c r="X238" s="24"/>
      <c r="Y238" s="3" t="n">
        <f aca="false">N238-U238</f>
        <v>0</v>
      </c>
      <c r="Z238" s="6" t="n">
        <f aca="false">O238-V238</f>
        <v>0</v>
      </c>
      <c r="AA238" s="5" t="n">
        <f aca="false">P238-W238</f>
        <v>0</v>
      </c>
      <c r="AB238" s="24"/>
    </row>
    <row r="239" customFormat="false" ht="12.75" hidden="false" customHeight="false" outlineLevel="2" collapsed="false">
      <c r="A239" s="1" t="s">
        <v>25</v>
      </c>
      <c r="B239" s="1" t="s">
        <v>26</v>
      </c>
      <c r="C239" s="1" t="s">
        <v>27</v>
      </c>
      <c r="D239" s="1" t="s">
        <v>28</v>
      </c>
      <c r="E239" s="1" t="s">
        <v>46</v>
      </c>
      <c r="F239" s="1" t="s">
        <v>46</v>
      </c>
      <c r="G239" s="1" t="s">
        <v>393</v>
      </c>
      <c r="H239" s="1" t="s">
        <v>394</v>
      </c>
      <c r="J239" s="1" t="s">
        <v>395</v>
      </c>
      <c r="K239" s="20" t="s">
        <v>90</v>
      </c>
      <c r="L239" s="2" t="s">
        <v>396</v>
      </c>
      <c r="M239" s="21"/>
      <c r="N239" s="3" t="n">
        <v>11392</v>
      </c>
      <c r="O239" s="4" t="n">
        <v>7.78</v>
      </c>
      <c r="P239" s="5" t="n">
        <f aca="false">N239*O239</f>
        <v>88629.76</v>
      </c>
      <c r="Q239" s="0" t="s">
        <v>35</v>
      </c>
      <c r="R239" s="1" t="n">
        <v>798</v>
      </c>
      <c r="S239" s="1" t="s">
        <v>36</v>
      </c>
      <c r="T239" s="21"/>
      <c r="U239" s="22" t="n">
        <v>11392</v>
      </c>
      <c r="V239" s="23" t="n">
        <v>7.78</v>
      </c>
      <c r="W239" s="5" t="n">
        <f aca="false">U239*V239</f>
        <v>88629.76</v>
      </c>
      <c r="X239" s="24"/>
      <c r="Y239" s="3" t="n">
        <f aca="false">N239-U239</f>
        <v>0</v>
      </c>
      <c r="Z239" s="6" t="n">
        <f aca="false">O239-V239</f>
        <v>0</v>
      </c>
      <c r="AA239" s="5" t="n">
        <f aca="false">P239-W239</f>
        <v>0</v>
      </c>
      <c r="AB239" s="24"/>
    </row>
    <row r="240" customFormat="false" ht="12.75" hidden="false" customHeight="false" outlineLevel="2" collapsed="false">
      <c r="A240" s="1" t="s">
        <v>25</v>
      </c>
      <c r="B240" s="1" t="s">
        <v>26</v>
      </c>
      <c r="C240" s="1" t="s">
        <v>27</v>
      </c>
      <c r="D240" s="1" t="s">
        <v>28</v>
      </c>
      <c r="E240" s="1" t="s">
        <v>114</v>
      </c>
      <c r="F240" s="1" t="s">
        <v>114</v>
      </c>
      <c r="G240" s="1" t="s">
        <v>393</v>
      </c>
      <c r="H240" s="1" t="s">
        <v>394</v>
      </c>
      <c r="J240" s="1" t="s">
        <v>395</v>
      </c>
      <c r="K240" s="20" t="s">
        <v>90</v>
      </c>
      <c r="L240" s="2" t="s">
        <v>396</v>
      </c>
      <c r="M240" s="21"/>
      <c r="N240" s="3" t="n">
        <v>11392</v>
      </c>
      <c r="O240" s="4" t="n">
        <v>8.15</v>
      </c>
      <c r="P240" s="5" t="n">
        <f aca="false">N240*O240</f>
        <v>92844.8</v>
      </c>
      <c r="Q240" s="0" t="s">
        <v>35</v>
      </c>
      <c r="R240" s="1" t="n">
        <v>797</v>
      </c>
      <c r="S240" s="1" t="s">
        <v>36</v>
      </c>
      <c r="T240" s="21"/>
      <c r="U240" s="22" t="n">
        <v>11392</v>
      </c>
      <c r="V240" s="23" t="n">
        <v>8.15</v>
      </c>
      <c r="W240" s="5" t="n">
        <f aca="false">U240*V240</f>
        <v>92844.8</v>
      </c>
      <c r="X240" s="24"/>
      <c r="Y240" s="3" t="n">
        <f aca="false">N240-U240</f>
        <v>0</v>
      </c>
      <c r="Z240" s="6" t="n">
        <f aca="false">O240-V240</f>
        <v>0</v>
      </c>
      <c r="AA240" s="5" t="n">
        <f aca="false">P240-W240</f>
        <v>0</v>
      </c>
      <c r="AB240" s="24"/>
    </row>
    <row r="241" customFormat="false" ht="12.75" hidden="false" customHeight="false" outlineLevel="2" collapsed="false">
      <c r="A241" s="1" t="s">
        <v>25</v>
      </c>
      <c r="B241" s="1" t="s">
        <v>26</v>
      </c>
      <c r="C241" s="1" t="s">
        <v>27</v>
      </c>
      <c r="D241" s="1" t="s">
        <v>28</v>
      </c>
      <c r="E241" s="1" t="s">
        <v>122</v>
      </c>
      <c r="F241" s="1" t="s">
        <v>123</v>
      </c>
      <c r="G241" s="1" t="s">
        <v>393</v>
      </c>
      <c r="H241" s="1" t="s">
        <v>394</v>
      </c>
      <c r="J241" s="1" t="s">
        <v>395</v>
      </c>
      <c r="K241" s="20" t="s">
        <v>90</v>
      </c>
      <c r="L241" s="2" t="s">
        <v>396</v>
      </c>
      <c r="M241" s="21"/>
      <c r="N241" s="3" t="n">
        <v>45568</v>
      </c>
      <c r="O241" s="4" t="n">
        <v>8.65</v>
      </c>
      <c r="P241" s="5" t="n">
        <f aca="false">N241*O241</f>
        <v>394163.2</v>
      </c>
      <c r="Q241" s="0" t="s">
        <v>35</v>
      </c>
      <c r="R241" s="1" t="n">
        <v>796</v>
      </c>
      <c r="S241" s="1" t="s">
        <v>36</v>
      </c>
      <c r="T241" s="21"/>
      <c r="U241" s="22" t="n">
        <v>45568</v>
      </c>
      <c r="V241" s="23" t="n">
        <v>8.65</v>
      </c>
      <c r="W241" s="5" t="n">
        <f aca="false">U241*V241</f>
        <v>394163.2</v>
      </c>
      <c r="X241" s="24"/>
      <c r="Y241" s="3" t="n">
        <f aca="false">N241-U241</f>
        <v>0</v>
      </c>
      <c r="Z241" s="6" t="n">
        <f aca="false">O241-V241</f>
        <v>0</v>
      </c>
      <c r="AA241" s="5" t="n">
        <f aca="false">P241-W241</f>
        <v>0</v>
      </c>
      <c r="AB241" s="24"/>
    </row>
    <row r="242" customFormat="false" ht="12.75" hidden="false" customHeight="false" outlineLevel="1" collapsed="false">
      <c r="C242" s="1"/>
      <c r="D242" s="1"/>
      <c r="L242" s="2" t="s">
        <v>400</v>
      </c>
      <c r="M242" s="21"/>
      <c r="N242" s="3" t="n">
        <f aca="false">SUBTOTAL(9,N229:N241)</f>
        <v>219683</v>
      </c>
      <c r="P242" s="5" t="n">
        <f aca="false">SUBTOTAL(9,P229:P241)</f>
        <v>1642593.3</v>
      </c>
      <c r="T242" s="21"/>
      <c r="U242" s="3" t="n">
        <f aca="false">SUBTOTAL(9,U229:U241)</f>
        <v>219683</v>
      </c>
      <c r="W242" s="5" t="n">
        <f aca="false">SUBTOTAL(9,W229:W241)</f>
        <v>1642593.3</v>
      </c>
      <c r="X242" s="24"/>
      <c r="Y242" s="3" t="n">
        <f aca="false">SUBTOTAL(9,Y229:Y241)</f>
        <v>0</v>
      </c>
      <c r="AA242" s="5" t="n">
        <f aca="false">SUBTOTAL(9,AA229:AA241)</f>
        <v>0</v>
      </c>
      <c r="AB242" s="24"/>
    </row>
    <row r="243" customFormat="false" ht="12.75" hidden="false" customHeight="false" outlineLevel="2" collapsed="false">
      <c r="A243" s="1" t="s">
        <v>25</v>
      </c>
      <c r="B243" s="1" t="s">
        <v>26</v>
      </c>
      <c r="C243" s="1" t="s">
        <v>27</v>
      </c>
      <c r="D243" s="1" t="s">
        <v>28</v>
      </c>
      <c r="E243" s="1" t="s">
        <v>74</v>
      </c>
      <c r="F243" s="1" t="s">
        <v>74</v>
      </c>
      <c r="G243" s="1" t="s">
        <v>401</v>
      </c>
      <c r="H243" s="1" t="s">
        <v>402</v>
      </c>
      <c r="J243" s="1" t="s">
        <v>403</v>
      </c>
      <c r="K243" s="20" t="s">
        <v>206</v>
      </c>
      <c r="L243" s="2" t="s">
        <v>404</v>
      </c>
      <c r="M243" s="21"/>
      <c r="N243" s="3" t="n">
        <v>9710</v>
      </c>
      <c r="O243" s="4" t="n">
        <v>5.89</v>
      </c>
      <c r="P243" s="5" t="n">
        <f aca="false">N243*O243</f>
        <v>57191.9</v>
      </c>
      <c r="Q243" s="0" t="s">
        <v>35</v>
      </c>
      <c r="R243" s="1" t="n">
        <v>792</v>
      </c>
      <c r="S243" s="1" t="s">
        <v>36</v>
      </c>
      <c r="T243" s="21"/>
      <c r="U243" s="22" t="n">
        <v>9710</v>
      </c>
      <c r="V243" s="23" t="n">
        <v>5.89</v>
      </c>
      <c r="W243" s="5" t="n">
        <f aca="false">U243*V243</f>
        <v>57191.9</v>
      </c>
      <c r="X243" s="24"/>
      <c r="Y243" s="3" t="n">
        <f aca="false">N243-U243</f>
        <v>0</v>
      </c>
      <c r="Z243" s="6" t="n">
        <f aca="false">O243-V243</f>
        <v>0</v>
      </c>
      <c r="AA243" s="5" t="n">
        <f aca="false">P243-W243</f>
        <v>0</v>
      </c>
      <c r="AB243" s="24"/>
    </row>
    <row r="244" customFormat="false" ht="12.75" hidden="false" customHeight="false" outlineLevel="2" collapsed="false">
      <c r="A244" s="1" t="s">
        <v>25</v>
      </c>
      <c r="B244" s="1" t="s">
        <v>26</v>
      </c>
      <c r="C244" s="1" t="s">
        <v>27</v>
      </c>
      <c r="D244" s="1" t="s">
        <v>28</v>
      </c>
      <c r="E244" s="1" t="s">
        <v>98</v>
      </c>
      <c r="F244" s="1" t="s">
        <v>98</v>
      </c>
      <c r="G244" s="1" t="s">
        <v>401</v>
      </c>
      <c r="H244" s="1" t="s">
        <v>402</v>
      </c>
      <c r="J244" s="1" t="s">
        <v>403</v>
      </c>
      <c r="K244" s="20" t="s">
        <v>206</v>
      </c>
      <c r="L244" s="2" t="s">
        <v>404</v>
      </c>
      <c r="M244" s="21"/>
      <c r="N244" s="3" t="n">
        <v>9710</v>
      </c>
      <c r="O244" s="4" t="n">
        <v>6.685</v>
      </c>
      <c r="P244" s="5" t="n">
        <f aca="false">N244*O244</f>
        <v>64911.35</v>
      </c>
      <c r="Q244" s="0" t="s">
        <v>35</v>
      </c>
      <c r="R244" s="1" t="n">
        <v>791</v>
      </c>
      <c r="S244" s="1" t="s">
        <v>36</v>
      </c>
      <c r="T244" s="21"/>
      <c r="U244" s="22" t="n">
        <v>9710</v>
      </c>
      <c r="V244" s="23" t="n">
        <v>6.685</v>
      </c>
      <c r="W244" s="5" t="n">
        <f aca="false">U244*V244</f>
        <v>64911.35</v>
      </c>
      <c r="X244" s="24"/>
      <c r="Y244" s="3" t="n">
        <f aca="false">N244-U244</f>
        <v>0</v>
      </c>
      <c r="Z244" s="6" t="n">
        <f aca="false">O244-V244</f>
        <v>0</v>
      </c>
      <c r="AA244" s="5" t="n">
        <f aca="false">P244-W244</f>
        <v>0</v>
      </c>
      <c r="AB244" s="24"/>
    </row>
    <row r="245" customFormat="false" ht="12.75" hidden="false" customHeight="false" outlineLevel="2" collapsed="false">
      <c r="A245" s="1" t="s">
        <v>25</v>
      </c>
      <c r="B245" s="1" t="s">
        <v>26</v>
      </c>
      <c r="C245" s="1" t="s">
        <v>27</v>
      </c>
      <c r="D245" s="1" t="s">
        <v>28</v>
      </c>
      <c r="E245" s="1" t="s">
        <v>29</v>
      </c>
      <c r="F245" s="1" t="s">
        <v>29</v>
      </c>
      <c r="G245" s="1" t="s">
        <v>401</v>
      </c>
      <c r="H245" s="1" t="s">
        <v>402</v>
      </c>
      <c r="J245" s="1" t="s">
        <v>403</v>
      </c>
      <c r="K245" s="20" t="s">
        <v>206</v>
      </c>
      <c r="L245" s="2" t="s">
        <v>404</v>
      </c>
      <c r="M245" s="21"/>
      <c r="N245" s="3" t="n">
        <v>9710</v>
      </c>
      <c r="O245" s="4" t="n">
        <v>6.735</v>
      </c>
      <c r="P245" s="5" t="n">
        <f aca="false">N245*O245</f>
        <v>65396.85</v>
      </c>
      <c r="Q245" s="0" t="s">
        <v>35</v>
      </c>
      <c r="R245" s="1" t="n">
        <v>786</v>
      </c>
      <c r="S245" s="1" t="s">
        <v>36</v>
      </c>
      <c r="T245" s="21"/>
      <c r="U245" s="22" t="n">
        <v>9710</v>
      </c>
      <c r="V245" s="23" t="n">
        <v>6.735</v>
      </c>
      <c r="W245" s="5" t="n">
        <f aca="false">U245*V245</f>
        <v>65396.85</v>
      </c>
      <c r="X245" s="24"/>
      <c r="Y245" s="3" t="n">
        <f aca="false">N245-U245</f>
        <v>0</v>
      </c>
      <c r="Z245" s="6" t="n">
        <f aca="false">O245-V245</f>
        <v>0</v>
      </c>
      <c r="AA245" s="5" t="n">
        <f aca="false">P245-W245</f>
        <v>0</v>
      </c>
      <c r="AB245" s="24"/>
    </row>
    <row r="246" customFormat="false" ht="12.75" hidden="false" customHeight="false" outlineLevel="2" collapsed="false">
      <c r="A246" s="1" t="s">
        <v>25</v>
      </c>
      <c r="B246" s="1" t="s">
        <v>26</v>
      </c>
      <c r="C246" s="1" t="s">
        <v>27</v>
      </c>
      <c r="D246" s="1" t="s">
        <v>28</v>
      </c>
      <c r="E246" s="1" t="s">
        <v>40</v>
      </c>
      <c r="F246" s="1" t="s">
        <v>40</v>
      </c>
      <c r="G246" s="1" t="s">
        <v>401</v>
      </c>
      <c r="H246" s="1" t="s">
        <v>402</v>
      </c>
      <c r="J246" s="1" t="s">
        <v>403</v>
      </c>
      <c r="K246" s="20" t="s">
        <v>206</v>
      </c>
      <c r="L246" s="2" t="s">
        <v>404</v>
      </c>
      <c r="M246" s="21"/>
      <c r="N246" s="3" t="n">
        <v>5300</v>
      </c>
      <c r="O246" s="4" t="n">
        <v>6.865</v>
      </c>
      <c r="P246" s="5" t="n">
        <f aca="false">N246*O246</f>
        <v>36384.5</v>
      </c>
      <c r="Q246" s="0" t="s">
        <v>35</v>
      </c>
      <c r="R246" s="1" t="n">
        <v>785</v>
      </c>
      <c r="S246" s="1" t="s">
        <v>36</v>
      </c>
      <c r="T246" s="21"/>
      <c r="U246" s="22" t="n">
        <v>5300</v>
      </c>
      <c r="V246" s="23" t="n">
        <v>6.865</v>
      </c>
      <c r="W246" s="5" t="n">
        <f aca="false">U246*V246</f>
        <v>36384.5</v>
      </c>
      <c r="X246" s="24"/>
      <c r="Y246" s="3" t="n">
        <f aca="false">N246-U246</f>
        <v>0</v>
      </c>
      <c r="Z246" s="6" t="n">
        <f aca="false">O246-V246</f>
        <v>0</v>
      </c>
      <c r="AA246" s="5" t="n">
        <f aca="false">P246-W246</f>
        <v>0</v>
      </c>
      <c r="AB246" s="24"/>
    </row>
    <row r="247" customFormat="false" ht="12.75" hidden="false" customHeight="false" outlineLevel="2" collapsed="false">
      <c r="A247" s="1" t="s">
        <v>25</v>
      </c>
      <c r="B247" s="1" t="s">
        <v>26</v>
      </c>
      <c r="C247" s="1" t="s">
        <v>27</v>
      </c>
      <c r="D247" s="1" t="s">
        <v>28</v>
      </c>
      <c r="E247" s="1" t="s">
        <v>37</v>
      </c>
      <c r="F247" s="1" t="s">
        <v>37</v>
      </c>
      <c r="G247" s="1" t="s">
        <v>401</v>
      </c>
      <c r="H247" s="1" t="s">
        <v>402</v>
      </c>
      <c r="J247" s="1" t="s">
        <v>403</v>
      </c>
      <c r="K247" s="20" t="s">
        <v>206</v>
      </c>
      <c r="L247" s="2" t="s">
        <v>404</v>
      </c>
      <c r="M247" s="21"/>
      <c r="N247" s="3" t="n">
        <v>9710</v>
      </c>
      <c r="O247" s="4" t="n">
        <v>6.93</v>
      </c>
      <c r="P247" s="5" t="n">
        <f aca="false">N247*O247</f>
        <v>67290.3</v>
      </c>
      <c r="Q247" s="0" t="s">
        <v>35</v>
      </c>
      <c r="R247" s="1" t="n">
        <v>788</v>
      </c>
      <c r="S247" s="1" t="s">
        <v>36</v>
      </c>
      <c r="T247" s="21"/>
      <c r="U247" s="22" t="n">
        <v>9710</v>
      </c>
      <c r="V247" s="23" t="n">
        <v>6.93</v>
      </c>
      <c r="W247" s="5" t="n">
        <f aca="false">U247*V247</f>
        <v>67290.3</v>
      </c>
      <c r="X247" s="24"/>
      <c r="Y247" s="3" t="n">
        <f aca="false">N247-U247</f>
        <v>0</v>
      </c>
      <c r="Z247" s="6" t="n">
        <f aca="false">O247-V247</f>
        <v>0</v>
      </c>
      <c r="AA247" s="5" t="n">
        <f aca="false">P247-W247</f>
        <v>0</v>
      </c>
      <c r="AB247" s="24"/>
    </row>
    <row r="248" customFormat="false" ht="12.75" hidden="false" customHeight="false" outlineLevel="2" collapsed="false">
      <c r="A248" s="1" t="s">
        <v>25</v>
      </c>
      <c r="B248" s="1" t="s">
        <v>26</v>
      </c>
      <c r="C248" s="1" t="s">
        <v>27</v>
      </c>
      <c r="D248" s="1" t="s">
        <v>28</v>
      </c>
      <c r="E248" s="1" t="s">
        <v>405</v>
      </c>
      <c r="F248" s="1" t="s">
        <v>405</v>
      </c>
      <c r="G248" s="1" t="s">
        <v>401</v>
      </c>
      <c r="H248" s="1" t="s">
        <v>402</v>
      </c>
      <c r="J248" s="1" t="s">
        <v>403</v>
      </c>
      <c r="K248" s="20" t="s">
        <v>206</v>
      </c>
      <c r="L248" s="2" t="s">
        <v>404</v>
      </c>
      <c r="M248" s="21"/>
      <c r="N248" s="3" t="n">
        <v>9710</v>
      </c>
      <c r="O248" s="4" t="n">
        <v>6.93</v>
      </c>
      <c r="P248" s="5" t="n">
        <f aca="false">N248*O248</f>
        <v>67290.3</v>
      </c>
      <c r="Q248" s="0" t="s">
        <v>35</v>
      </c>
      <c r="R248" s="1" t="n">
        <v>789</v>
      </c>
      <c r="S248" s="1" t="s">
        <v>36</v>
      </c>
      <c r="T248" s="21"/>
      <c r="U248" s="22" t="n">
        <v>9710</v>
      </c>
      <c r="V248" s="23" t="n">
        <v>6.93</v>
      </c>
      <c r="W248" s="5" t="n">
        <f aca="false">U248*V248</f>
        <v>67290.3</v>
      </c>
      <c r="X248" s="24"/>
      <c r="Y248" s="3" t="n">
        <f aca="false">N248-U248</f>
        <v>0</v>
      </c>
      <c r="Z248" s="6" t="n">
        <f aca="false">O248-V248</f>
        <v>0</v>
      </c>
      <c r="AA248" s="5" t="n">
        <f aca="false">P248-W248</f>
        <v>0</v>
      </c>
      <c r="AB248" s="24"/>
    </row>
    <row r="249" customFormat="false" ht="12.75" hidden="false" customHeight="false" outlineLevel="2" collapsed="false">
      <c r="A249" s="1" t="s">
        <v>25</v>
      </c>
      <c r="B249" s="1" t="s">
        <v>26</v>
      </c>
      <c r="C249" s="1" t="s">
        <v>27</v>
      </c>
      <c r="D249" s="1" t="s">
        <v>28</v>
      </c>
      <c r="E249" s="1" t="s">
        <v>38</v>
      </c>
      <c r="F249" s="1" t="s">
        <v>38</v>
      </c>
      <c r="G249" s="1" t="s">
        <v>401</v>
      </c>
      <c r="H249" s="1" t="s">
        <v>402</v>
      </c>
      <c r="J249" s="1" t="s">
        <v>403</v>
      </c>
      <c r="K249" s="20" t="s">
        <v>206</v>
      </c>
      <c r="L249" s="2" t="s">
        <v>404</v>
      </c>
      <c r="M249" s="21"/>
      <c r="N249" s="3" t="n">
        <v>9710</v>
      </c>
      <c r="O249" s="4" t="n">
        <v>6.93</v>
      </c>
      <c r="P249" s="5" t="n">
        <f aca="false">N249*O249</f>
        <v>67290.3</v>
      </c>
      <c r="Q249" s="0" t="s">
        <v>35</v>
      </c>
      <c r="R249" s="1" t="n">
        <v>790</v>
      </c>
      <c r="S249" s="1" t="s">
        <v>36</v>
      </c>
      <c r="T249" s="21"/>
      <c r="U249" s="22" t="n">
        <v>9710</v>
      </c>
      <c r="V249" s="23" t="n">
        <v>6.93</v>
      </c>
      <c r="W249" s="5" t="n">
        <f aca="false">U249*V249</f>
        <v>67290.3</v>
      </c>
      <c r="X249" s="24"/>
      <c r="Y249" s="3" t="n">
        <f aca="false">N249-U249</f>
        <v>0</v>
      </c>
      <c r="Z249" s="6" t="n">
        <f aca="false">O249-V249</f>
        <v>0</v>
      </c>
      <c r="AA249" s="5" t="n">
        <f aca="false">P249-W249</f>
        <v>0</v>
      </c>
      <c r="AB249" s="24"/>
    </row>
    <row r="250" customFormat="false" ht="12.75" hidden="false" customHeight="false" outlineLevel="2" collapsed="false">
      <c r="A250" s="1" t="s">
        <v>25</v>
      </c>
      <c r="B250" s="1" t="s">
        <v>26</v>
      </c>
      <c r="C250" s="1" t="s">
        <v>27</v>
      </c>
      <c r="D250" s="1" t="s">
        <v>28</v>
      </c>
      <c r="E250" s="1" t="s">
        <v>41</v>
      </c>
      <c r="F250" s="1" t="s">
        <v>41</v>
      </c>
      <c r="G250" s="1" t="s">
        <v>401</v>
      </c>
      <c r="H250" s="1" t="s">
        <v>402</v>
      </c>
      <c r="J250" s="1" t="s">
        <v>403</v>
      </c>
      <c r="K250" s="20" t="s">
        <v>206</v>
      </c>
      <c r="L250" s="2" t="s">
        <v>404</v>
      </c>
      <c r="M250" s="21"/>
      <c r="N250" s="3" t="n">
        <v>9710</v>
      </c>
      <c r="O250" s="4" t="n">
        <v>7.36</v>
      </c>
      <c r="P250" s="5" t="n">
        <f aca="false">N250*O250</f>
        <v>71465.6</v>
      </c>
      <c r="Q250" s="0" t="s">
        <v>35</v>
      </c>
      <c r="R250" s="1" t="n">
        <v>787</v>
      </c>
      <c r="S250" s="1" t="s">
        <v>36</v>
      </c>
      <c r="T250" s="21"/>
      <c r="U250" s="22" t="n">
        <v>9710</v>
      </c>
      <c r="V250" s="23" t="n">
        <v>7.36</v>
      </c>
      <c r="W250" s="5" t="n">
        <f aca="false">U250*V250</f>
        <v>71465.6</v>
      </c>
      <c r="X250" s="24"/>
      <c r="Y250" s="3" t="n">
        <f aca="false">N250-U250</f>
        <v>0</v>
      </c>
      <c r="Z250" s="6" t="n">
        <f aca="false">O250-V250</f>
        <v>0</v>
      </c>
      <c r="AA250" s="5" t="n">
        <f aca="false">P250-W250</f>
        <v>0</v>
      </c>
      <c r="AB250" s="24"/>
    </row>
    <row r="251" customFormat="false" ht="12.75" hidden="false" customHeight="false" outlineLevel="2" collapsed="false">
      <c r="A251" s="1" t="s">
        <v>25</v>
      </c>
      <c r="B251" s="1" t="s">
        <v>26</v>
      </c>
      <c r="C251" s="1" t="s">
        <v>27</v>
      </c>
      <c r="D251" s="1" t="s">
        <v>28</v>
      </c>
      <c r="E251" s="1" t="s">
        <v>42</v>
      </c>
      <c r="F251" s="1" t="s">
        <v>42</v>
      </c>
      <c r="G251" s="1" t="s">
        <v>401</v>
      </c>
      <c r="H251" s="1" t="s">
        <v>402</v>
      </c>
      <c r="J251" s="1" t="s">
        <v>403</v>
      </c>
      <c r="K251" s="20" t="s">
        <v>206</v>
      </c>
      <c r="L251" s="2" t="s">
        <v>404</v>
      </c>
      <c r="M251" s="21"/>
      <c r="N251" s="3" t="n">
        <v>5000</v>
      </c>
      <c r="O251" s="4" t="n">
        <v>7.61</v>
      </c>
      <c r="P251" s="5" t="n">
        <f aca="false">N251*O251</f>
        <v>38050</v>
      </c>
      <c r="Q251" s="0" t="s">
        <v>35</v>
      </c>
      <c r="R251" s="1" t="n">
        <v>780</v>
      </c>
      <c r="S251" s="1" t="s">
        <v>36</v>
      </c>
      <c r="T251" s="21"/>
      <c r="U251" s="22" t="n">
        <v>5000</v>
      </c>
      <c r="V251" s="23" t="n">
        <v>7.61</v>
      </c>
      <c r="W251" s="5" t="n">
        <f aca="false">U251*V251</f>
        <v>38050</v>
      </c>
      <c r="X251" s="24"/>
      <c r="Y251" s="3" t="n">
        <f aca="false">N251-U251</f>
        <v>0</v>
      </c>
      <c r="Z251" s="6" t="n">
        <f aca="false">O251-V251</f>
        <v>0</v>
      </c>
      <c r="AA251" s="5" t="n">
        <f aca="false">P251-W251</f>
        <v>0</v>
      </c>
      <c r="AB251" s="24"/>
    </row>
    <row r="252" customFormat="false" ht="12.75" hidden="false" customHeight="false" outlineLevel="2" collapsed="false">
      <c r="A252" s="1" t="s">
        <v>25</v>
      </c>
      <c r="B252" s="1" t="s">
        <v>26</v>
      </c>
      <c r="C252" s="1" t="s">
        <v>27</v>
      </c>
      <c r="D252" s="1" t="s">
        <v>28</v>
      </c>
      <c r="E252" s="1" t="s">
        <v>43</v>
      </c>
      <c r="F252" s="1" t="s">
        <v>43</v>
      </c>
      <c r="G252" s="1" t="s">
        <v>401</v>
      </c>
      <c r="H252" s="1" t="s">
        <v>402</v>
      </c>
      <c r="J252" s="1" t="s">
        <v>403</v>
      </c>
      <c r="K252" s="20" t="s">
        <v>206</v>
      </c>
      <c r="L252" s="2" t="s">
        <v>404</v>
      </c>
      <c r="M252" s="21"/>
      <c r="N252" s="3" t="n">
        <v>5000</v>
      </c>
      <c r="O252" s="4" t="n">
        <v>7.715</v>
      </c>
      <c r="P252" s="5" t="n">
        <f aca="false">N252*O252</f>
        <v>38575</v>
      </c>
      <c r="Q252" s="0" t="s">
        <v>35</v>
      </c>
      <c r="R252" s="1" t="n">
        <v>781</v>
      </c>
      <c r="S252" s="1" t="s">
        <v>36</v>
      </c>
      <c r="T252" s="21"/>
      <c r="U252" s="22" t="n">
        <v>5000</v>
      </c>
      <c r="V252" s="23" t="n">
        <v>7.715</v>
      </c>
      <c r="W252" s="5" t="n">
        <f aca="false">U252*V252</f>
        <v>38575</v>
      </c>
      <c r="X252" s="24"/>
      <c r="Y252" s="3" t="n">
        <f aca="false">N252-U252</f>
        <v>0</v>
      </c>
      <c r="Z252" s="6" t="n">
        <f aca="false">O252-V252</f>
        <v>0</v>
      </c>
      <c r="AA252" s="5" t="n">
        <f aca="false">P252-W252</f>
        <v>0</v>
      </c>
      <c r="AB252" s="24"/>
    </row>
    <row r="253" customFormat="false" ht="12.75" hidden="false" customHeight="false" outlineLevel="2" collapsed="false">
      <c r="A253" s="1" t="s">
        <v>25</v>
      </c>
      <c r="B253" s="1" t="s">
        <v>26</v>
      </c>
      <c r="C253" s="1" t="s">
        <v>27</v>
      </c>
      <c r="D253" s="1" t="s">
        <v>28</v>
      </c>
      <c r="E253" s="1" t="s">
        <v>406</v>
      </c>
      <c r="F253" s="1" t="s">
        <v>406</v>
      </c>
      <c r="G253" s="1" t="s">
        <v>401</v>
      </c>
      <c r="H253" s="1" t="s">
        <v>402</v>
      </c>
      <c r="J253" s="1" t="s">
        <v>403</v>
      </c>
      <c r="K253" s="20" t="s">
        <v>206</v>
      </c>
      <c r="L253" s="2" t="s">
        <v>404</v>
      </c>
      <c r="M253" s="21"/>
      <c r="N253" s="3" t="n">
        <v>5000</v>
      </c>
      <c r="O253" s="4" t="n">
        <v>7.715</v>
      </c>
      <c r="P253" s="5" t="n">
        <f aca="false">N253*O253</f>
        <v>38575</v>
      </c>
      <c r="Q253" s="0" t="s">
        <v>35</v>
      </c>
      <c r="R253" s="1" t="n">
        <v>782</v>
      </c>
      <c r="S253" s="1" t="s">
        <v>36</v>
      </c>
      <c r="T253" s="21"/>
      <c r="U253" s="22" t="n">
        <v>5000</v>
      </c>
      <c r="V253" s="23" t="n">
        <v>7.715</v>
      </c>
      <c r="W253" s="5" t="n">
        <f aca="false">U253*V253</f>
        <v>38575</v>
      </c>
      <c r="X253" s="24"/>
      <c r="Y253" s="3" t="n">
        <f aca="false">N253-U253</f>
        <v>0</v>
      </c>
      <c r="Z253" s="6" t="n">
        <f aca="false">O253-V253</f>
        <v>0</v>
      </c>
      <c r="AA253" s="5" t="n">
        <f aca="false">P253-W253</f>
        <v>0</v>
      </c>
      <c r="AB253" s="24"/>
    </row>
    <row r="254" customFormat="false" ht="12.75" hidden="false" customHeight="false" outlineLevel="2" collapsed="false">
      <c r="A254" s="1" t="s">
        <v>25</v>
      </c>
      <c r="B254" s="1" t="s">
        <v>26</v>
      </c>
      <c r="C254" s="1" t="s">
        <v>27</v>
      </c>
      <c r="D254" s="1" t="s">
        <v>28</v>
      </c>
      <c r="E254" s="1" t="s">
        <v>44</v>
      </c>
      <c r="F254" s="1" t="s">
        <v>44</v>
      </c>
      <c r="G254" s="1" t="s">
        <v>401</v>
      </c>
      <c r="H254" s="1" t="s">
        <v>402</v>
      </c>
      <c r="J254" s="1" t="s">
        <v>403</v>
      </c>
      <c r="K254" s="20" t="s">
        <v>206</v>
      </c>
      <c r="L254" s="2" t="s">
        <v>404</v>
      </c>
      <c r="M254" s="21"/>
      <c r="N254" s="3" t="n">
        <v>5000</v>
      </c>
      <c r="O254" s="4" t="n">
        <v>7.715</v>
      </c>
      <c r="P254" s="5" t="n">
        <f aca="false">N254*O254</f>
        <v>38575</v>
      </c>
      <c r="Q254" s="0" t="s">
        <v>35</v>
      </c>
      <c r="R254" s="1" t="n">
        <v>783</v>
      </c>
      <c r="S254" s="1" t="s">
        <v>36</v>
      </c>
      <c r="T254" s="21"/>
      <c r="U254" s="22" t="n">
        <v>5000</v>
      </c>
      <c r="V254" s="23" t="n">
        <v>7.715</v>
      </c>
      <c r="W254" s="5" t="n">
        <f aca="false">U254*V254</f>
        <v>38575</v>
      </c>
      <c r="X254" s="24"/>
      <c r="Y254" s="3" t="n">
        <f aca="false">N254-U254</f>
        <v>0</v>
      </c>
      <c r="Z254" s="6" t="n">
        <f aca="false">O254-V254</f>
        <v>0</v>
      </c>
      <c r="AA254" s="5" t="n">
        <f aca="false">P254-W254</f>
        <v>0</v>
      </c>
      <c r="AB254" s="24"/>
    </row>
    <row r="255" customFormat="false" ht="12.75" hidden="false" customHeight="false" outlineLevel="2" collapsed="false">
      <c r="A255" s="1" t="s">
        <v>25</v>
      </c>
      <c r="B255" s="1" t="s">
        <v>26</v>
      </c>
      <c r="C255" s="1" t="s">
        <v>27</v>
      </c>
      <c r="D255" s="1" t="s">
        <v>28</v>
      </c>
      <c r="E255" s="1" t="s">
        <v>45</v>
      </c>
      <c r="F255" s="1" t="s">
        <v>45</v>
      </c>
      <c r="G255" s="1" t="s">
        <v>401</v>
      </c>
      <c r="H255" s="1" t="s">
        <v>402</v>
      </c>
      <c r="J255" s="1" t="s">
        <v>403</v>
      </c>
      <c r="K255" s="20" t="s">
        <v>206</v>
      </c>
      <c r="L255" s="2" t="s">
        <v>404</v>
      </c>
      <c r="M255" s="21"/>
      <c r="N255" s="3" t="n">
        <v>9710</v>
      </c>
      <c r="O255" s="4" t="n">
        <v>7.815</v>
      </c>
      <c r="P255" s="5" t="n">
        <f aca="false">N255*O255</f>
        <v>75883.65</v>
      </c>
      <c r="Q255" s="0" t="s">
        <v>35</v>
      </c>
      <c r="R255" s="1" t="n">
        <v>784</v>
      </c>
      <c r="S255" s="1" t="s">
        <v>36</v>
      </c>
      <c r="T255" s="21"/>
      <c r="U255" s="22" t="n">
        <v>9710</v>
      </c>
      <c r="V255" s="23" t="n">
        <v>7.815</v>
      </c>
      <c r="W255" s="5" t="n">
        <f aca="false">U255*V255</f>
        <v>75883.65</v>
      </c>
      <c r="X255" s="24"/>
      <c r="Y255" s="3" t="n">
        <f aca="false">N255-U255</f>
        <v>0</v>
      </c>
      <c r="Z255" s="6" t="n">
        <f aca="false">O255-V255</f>
        <v>0</v>
      </c>
      <c r="AA255" s="5" t="n">
        <f aca="false">P255-W255</f>
        <v>0</v>
      </c>
      <c r="AB255" s="24"/>
    </row>
    <row r="256" customFormat="false" ht="12.75" hidden="false" customHeight="false" outlineLevel="2" collapsed="false">
      <c r="A256" s="1" t="s">
        <v>25</v>
      </c>
      <c r="B256" s="1" t="s">
        <v>26</v>
      </c>
      <c r="C256" s="1" t="s">
        <v>27</v>
      </c>
      <c r="D256" s="1" t="s">
        <v>28</v>
      </c>
      <c r="E256" s="1" t="s">
        <v>46</v>
      </c>
      <c r="F256" s="1" t="s">
        <v>46</v>
      </c>
      <c r="G256" s="1" t="s">
        <v>401</v>
      </c>
      <c r="H256" s="1" t="s">
        <v>402</v>
      </c>
      <c r="J256" s="1" t="s">
        <v>403</v>
      </c>
      <c r="K256" s="20" t="s">
        <v>206</v>
      </c>
      <c r="L256" s="2" t="s">
        <v>404</v>
      </c>
      <c r="M256" s="21"/>
      <c r="N256" s="3" t="n">
        <v>5000</v>
      </c>
      <c r="O256" s="4" t="n">
        <v>7.945</v>
      </c>
      <c r="P256" s="5" t="n">
        <f aca="false">N256*O256</f>
        <v>39725</v>
      </c>
      <c r="Q256" s="0" t="s">
        <v>35</v>
      </c>
      <c r="R256" s="1" t="n">
        <v>779</v>
      </c>
      <c r="S256" s="1" t="s">
        <v>36</v>
      </c>
      <c r="T256" s="21"/>
      <c r="U256" s="22" t="n">
        <v>5000</v>
      </c>
      <c r="V256" s="23" t="n">
        <v>7.945</v>
      </c>
      <c r="W256" s="5" t="n">
        <f aca="false">U256*V256</f>
        <v>39725</v>
      </c>
      <c r="X256" s="24"/>
      <c r="Y256" s="3" t="n">
        <f aca="false">N256-U256</f>
        <v>0</v>
      </c>
      <c r="Z256" s="6" t="n">
        <f aca="false">O256-V256</f>
        <v>0</v>
      </c>
      <c r="AA256" s="5" t="n">
        <f aca="false">P256-W256</f>
        <v>0</v>
      </c>
      <c r="AB256" s="24"/>
    </row>
    <row r="257" customFormat="false" ht="12.75" hidden="false" customHeight="false" outlineLevel="2" collapsed="false">
      <c r="A257" s="1" t="s">
        <v>25</v>
      </c>
      <c r="B257" s="1" t="s">
        <v>26</v>
      </c>
      <c r="C257" s="1" t="s">
        <v>27</v>
      </c>
      <c r="D257" s="1" t="s">
        <v>28</v>
      </c>
      <c r="E257" s="1" t="s">
        <v>114</v>
      </c>
      <c r="F257" s="1" t="s">
        <v>114</v>
      </c>
      <c r="G257" s="1" t="s">
        <v>401</v>
      </c>
      <c r="H257" s="1" t="s">
        <v>402</v>
      </c>
      <c r="J257" s="1" t="s">
        <v>403</v>
      </c>
      <c r="K257" s="20" t="s">
        <v>206</v>
      </c>
      <c r="L257" s="2" t="s">
        <v>404</v>
      </c>
      <c r="M257" s="21"/>
      <c r="N257" s="3" t="n">
        <v>4687</v>
      </c>
      <c r="O257" s="4" t="n">
        <v>8.52</v>
      </c>
      <c r="P257" s="5" t="n">
        <f aca="false">N257*O257</f>
        <v>39933.24</v>
      </c>
      <c r="Q257" s="0" t="s">
        <v>35</v>
      </c>
      <c r="R257" s="1" t="n">
        <v>778</v>
      </c>
      <c r="S257" s="1" t="s">
        <v>36</v>
      </c>
      <c r="T257" s="21"/>
      <c r="U257" s="22" t="n">
        <v>4687</v>
      </c>
      <c r="V257" s="23" t="n">
        <v>8.52</v>
      </c>
      <c r="W257" s="5" t="n">
        <f aca="false">U257*V257</f>
        <v>39933.24</v>
      </c>
      <c r="X257" s="24"/>
      <c r="Y257" s="3" t="n">
        <f aca="false">N257-U257</f>
        <v>0</v>
      </c>
      <c r="Z257" s="6" t="n">
        <f aca="false">O257-V257</f>
        <v>0</v>
      </c>
      <c r="AA257" s="5" t="n">
        <f aca="false">P257-W257</f>
        <v>0</v>
      </c>
      <c r="AB257" s="24"/>
    </row>
    <row r="258" customFormat="false" ht="12.75" hidden="false" customHeight="false" outlineLevel="2" collapsed="false">
      <c r="A258" s="1" t="s">
        <v>25</v>
      </c>
      <c r="B258" s="1" t="s">
        <v>26</v>
      </c>
      <c r="C258" s="1" t="s">
        <v>27</v>
      </c>
      <c r="D258" s="1" t="s">
        <v>28</v>
      </c>
      <c r="E258" s="1" t="s">
        <v>49</v>
      </c>
      <c r="F258" s="1" t="s">
        <v>49</v>
      </c>
      <c r="G258" s="1" t="s">
        <v>401</v>
      </c>
      <c r="H258" s="1" t="s">
        <v>402</v>
      </c>
      <c r="J258" s="1" t="s">
        <v>407</v>
      </c>
      <c r="K258" s="20" t="s">
        <v>206</v>
      </c>
      <c r="L258" s="2" t="s">
        <v>404</v>
      </c>
      <c r="M258" s="21"/>
      <c r="N258" s="3" t="n">
        <v>10000</v>
      </c>
      <c r="O258" s="4" t="n">
        <v>9.29</v>
      </c>
      <c r="P258" s="5" t="n">
        <f aca="false">N258*O258</f>
        <v>92900</v>
      </c>
      <c r="Q258" s="0" t="s">
        <v>35</v>
      </c>
      <c r="R258" s="1" t="n">
        <v>773</v>
      </c>
      <c r="S258" s="1" t="s">
        <v>36</v>
      </c>
      <c r="T258" s="21"/>
      <c r="U258" s="22" t="n">
        <v>10000</v>
      </c>
      <c r="V258" s="23" t="n">
        <v>9.29</v>
      </c>
      <c r="W258" s="5" t="n">
        <f aca="false">U258*V258</f>
        <v>92900</v>
      </c>
      <c r="X258" s="24"/>
      <c r="Y258" s="3" t="n">
        <f aca="false">N258-U258</f>
        <v>0</v>
      </c>
      <c r="Z258" s="6" t="n">
        <f aca="false">O258-V258</f>
        <v>0</v>
      </c>
      <c r="AA258" s="5" t="n">
        <f aca="false">P258-W258</f>
        <v>0</v>
      </c>
      <c r="AB258" s="24"/>
    </row>
    <row r="259" customFormat="false" ht="12.75" hidden="false" customHeight="false" outlineLevel="2" collapsed="false">
      <c r="A259" s="1" t="s">
        <v>25</v>
      </c>
      <c r="B259" s="1" t="s">
        <v>26</v>
      </c>
      <c r="C259" s="1" t="s">
        <v>27</v>
      </c>
      <c r="D259" s="1" t="s">
        <v>28</v>
      </c>
      <c r="E259" s="1" t="s">
        <v>71</v>
      </c>
      <c r="F259" s="1" t="s">
        <v>71</v>
      </c>
      <c r="G259" s="1" t="s">
        <v>401</v>
      </c>
      <c r="H259" s="1" t="s">
        <v>402</v>
      </c>
      <c r="J259" s="1" t="s">
        <v>403</v>
      </c>
      <c r="K259" s="20" t="s">
        <v>206</v>
      </c>
      <c r="L259" s="2" t="s">
        <v>404</v>
      </c>
      <c r="M259" s="21"/>
      <c r="N259" s="3" t="n">
        <v>9710</v>
      </c>
      <c r="O259" s="4" t="n">
        <v>9.4</v>
      </c>
      <c r="P259" s="5" t="n">
        <f aca="false">N259*O259</f>
        <v>91274</v>
      </c>
      <c r="Q259" s="0" t="s">
        <v>35</v>
      </c>
      <c r="R259" s="1" t="n">
        <v>777</v>
      </c>
      <c r="S259" s="1" t="s">
        <v>36</v>
      </c>
      <c r="T259" s="21"/>
      <c r="U259" s="22" t="n">
        <v>9710</v>
      </c>
      <c r="V259" s="23" t="n">
        <v>9.4</v>
      </c>
      <c r="W259" s="5" t="n">
        <f aca="false">U259*V259</f>
        <v>91274</v>
      </c>
      <c r="X259" s="24"/>
      <c r="Y259" s="3" t="n">
        <f aca="false">N259-U259</f>
        <v>0</v>
      </c>
      <c r="Z259" s="6" t="n">
        <f aca="false">O259-V259</f>
        <v>0</v>
      </c>
      <c r="AA259" s="5" t="n">
        <f aca="false">P259-W259</f>
        <v>0</v>
      </c>
      <c r="AB259" s="24"/>
    </row>
    <row r="260" customFormat="false" ht="12.75" hidden="false" customHeight="false" outlineLevel="2" collapsed="false">
      <c r="A260" s="1" t="s">
        <v>25</v>
      </c>
      <c r="B260" s="1" t="s">
        <v>26</v>
      </c>
      <c r="C260" s="1" t="s">
        <v>27</v>
      </c>
      <c r="D260" s="1" t="s">
        <v>28</v>
      </c>
      <c r="E260" s="1" t="s">
        <v>73</v>
      </c>
      <c r="F260" s="1" t="s">
        <v>77</v>
      </c>
      <c r="G260" s="1" t="s">
        <v>401</v>
      </c>
      <c r="H260" s="1" t="s">
        <v>402</v>
      </c>
      <c r="J260" s="1" t="s">
        <v>407</v>
      </c>
      <c r="K260" s="20" t="s">
        <v>206</v>
      </c>
      <c r="L260" s="2" t="s">
        <v>404</v>
      </c>
      <c r="M260" s="21"/>
      <c r="N260" s="3" t="n">
        <v>19833</v>
      </c>
      <c r="O260" s="4" t="n">
        <v>9.95</v>
      </c>
      <c r="P260" s="5" t="n">
        <f aca="false">N260*O260</f>
        <v>197338.35</v>
      </c>
      <c r="Q260" s="0" t="s">
        <v>35</v>
      </c>
      <c r="R260" s="1" t="n">
        <v>772</v>
      </c>
      <c r="S260" s="1" t="s">
        <v>36</v>
      </c>
      <c r="T260" s="21"/>
      <c r="U260" s="22" t="n">
        <v>19833</v>
      </c>
      <c r="V260" s="23" t="n">
        <v>9.95</v>
      </c>
      <c r="W260" s="5" t="n">
        <f aca="false">U260*V260</f>
        <v>197338.35</v>
      </c>
      <c r="X260" s="24"/>
      <c r="Y260" s="3" t="n">
        <f aca="false">N260-U260</f>
        <v>0</v>
      </c>
      <c r="Z260" s="6" t="n">
        <f aca="false">O260-V260</f>
        <v>0</v>
      </c>
      <c r="AA260" s="5" t="n">
        <f aca="false">P260-W260</f>
        <v>0</v>
      </c>
      <c r="AB260" s="24"/>
    </row>
    <row r="261" customFormat="false" ht="12.75" hidden="false" customHeight="false" outlineLevel="1" collapsed="false">
      <c r="C261" s="1"/>
      <c r="D261" s="1"/>
      <c r="L261" s="2" t="s">
        <v>408</v>
      </c>
      <c r="M261" s="21"/>
      <c r="N261" s="3" t="n">
        <f aca="false">SUBTOTAL(9,N243:N260)</f>
        <v>152210</v>
      </c>
      <c r="P261" s="5" t="n">
        <f aca="false">SUBTOTAL(9,P243:P260)</f>
        <v>1188050.34</v>
      </c>
      <c r="T261" s="21"/>
      <c r="U261" s="3" t="n">
        <f aca="false">SUBTOTAL(9,U243:U260)</f>
        <v>152210</v>
      </c>
      <c r="W261" s="5" t="n">
        <f aca="false">SUBTOTAL(9,W243:W260)</f>
        <v>1188050.34</v>
      </c>
      <c r="X261" s="24"/>
      <c r="Y261" s="3" t="n">
        <f aca="false">SUBTOTAL(9,Y243:Y260)</f>
        <v>0</v>
      </c>
      <c r="AA261" s="5" t="n">
        <f aca="false">SUBTOTAL(9,AA243:AA260)</f>
        <v>0</v>
      </c>
      <c r="AB261" s="24"/>
    </row>
    <row r="262" customFormat="false" ht="12.75" hidden="false" customHeight="false" outlineLevel="2" collapsed="false">
      <c r="A262" s="1" t="s">
        <v>48</v>
      </c>
      <c r="B262" s="1" t="s">
        <v>26</v>
      </c>
      <c r="C262" s="1" t="s">
        <v>27</v>
      </c>
      <c r="D262" s="1" t="s">
        <v>28</v>
      </c>
      <c r="E262" s="1" t="s">
        <v>66</v>
      </c>
      <c r="F262" s="1" t="s">
        <v>66</v>
      </c>
      <c r="G262" s="1" t="s">
        <v>409</v>
      </c>
      <c r="H262" s="1" t="s">
        <v>410</v>
      </c>
      <c r="I262" s="1" t="s">
        <v>411</v>
      </c>
      <c r="J262" s="1" t="s">
        <v>412</v>
      </c>
      <c r="K262" s="20" t="s">
        <v>172</v>
      </c>
      <c r="L262" s="2" t="s">
        <v>413</v>
      </c>
      <c r="M262" s="21"/>
      <c r="N262" s="3" t="n">
        <v>5000</v>
      </c>
      <c r="O262" s="4" t="n">
        <v>9.01</v>
      </c>
      <c r="P262" s="5" t="n">
        <f aca="false">N262*O262</f>
        <v>45050</v>
      </c>
      <c r="Q262" s="0" t="s">
        <v>52</v>
      </c>
      <c r="R262" s="1" t="n">
        <v>736</v>
      </c>
      <c r="S262" s="1" t="s">
        <v>53</v>
      </c>
      <c r="T262" s="21"/>
      <c r="U262" s="22" t="n">
        <v>5000</v>
      </c>
      <c r="V262" s="23" t="n">
        <v>9.01</v>
      </c>
      <c r="W262" s="5" t="n">
        <f aca="false">U262*V262</f>
        <v>45050</v>
      </c>
      <c r="X262" s="24"/>
      <c r="Y262" s="3" t="n">
        <f aca="false">N262-U262</f>
        <v>0</v>
      </c>
      <c r="Z262" s="6" t="n">
        <f aca="false">O262-V262</f>
        <v>0</v>
      </c>
      <c r="AA262" s="5" t="n">
        <f aca="false">P262-W262</f>
        <v>0</v>
      </c>
      <c r="AB262" s="24"/>
    </row>
    <row r="263" customFormat="false" ht="12.75" hidden="false" customHeight="false" outlineLevel="2" collapsed="false">
      <c r="A263" s="1" t="s">
        <v>48</v>
      </c>
      <c r="B263" s="1" t="s">
        <v>26</v>
      </c>
      <c r="C263" s="1" t="s">
        <v>27</v>
      </c>
      <c r="D263" s="1" t="s">
        <v>28</v>
      </c>
      <c r="E263" s="1" t="s">
        <v>66</v>
      </c>
      <c r="F263" s="1" t="s">
        <v>66</v>
      </c>
      <c r="G263" s="1" t="s">
        <v>409</v>
      </c>
      <c r="H263" s="1" t="s">
        <v>410</v>
      </c>
      <c r="I263" s="1" t="s">
        <v>414</v>
      </c>
      <c r="J263" s="1" t="s">
        <v>415</v>
      </c>
      <c r="K263" s="20" t="s">
        <v>172</v>
      </c>
      <c r="L263" s="2" t="s">
        <v>413</v>
      </c>
      <c r="M263" s="21"/>
      <c r="N263" s="3" t="n">
        <v>5000</v>
      </c>
      <c r="O263" s="4" t="n">
        <v>9.18</v>
      </c>
      <c r="P263" s="5" t="n">
        <f aca="false">N263*O263</f>
        <v>45900</v>
      </c>
      <c r="Q263" s="0" t="s">
        <v>52</v>
      </c>
      <c r="R263" s="1" t="n">
        <v>744</v>
      </c>
      <c r="S263" s="1" t="s">
        <v>53</v>
      </c>
      <c r="T263" s="21"/>
      <c r="U263" s="22" t="n">
        <v>5000</v>
      </c>
      <c r="V263" s="23" t="n">
        <v>9.18</v>
      </c>
      <c r="W263" s="5" t="n">
        <f aca="false">U263*V263</f>
        <v>45900</v>
      </c>
      <c r="X263" s="24"/>
      <c r="Y263" s="3" t="n">
        <f aca="false">N263-U263</f>
        <v>0</v>
      </c>
      <c r="Z263" s="6" t="n">
        <f aca="false">O263-V263</f>
        <v>0</v>
      </c>
      <c r="AA263" s="5" t="n">
        <f aca="false">P263-W263</f>
        <v>0</v>
      </c>
      <c r="AB263" s="24"/>
    </row>
    <row r="264" customFormat="false" ht="12.75" hidden="false" customHeight="false" outlineLevel="2" collapsed="false">
      <c r="A264" s="1" t="s">
        <v>48</v>
      </c>
      <c r="B264" s="1" t="s">
        <v>26</v>
      </c>
      <c r="C264" s="1" t="s">
        <v>27</v>
      </c>
      <c r="D264" s="1" t="s">
        <v>28</v>
      </c>
      <c r="E264" s="1" t="s">
        <v>66</v>
      </c>
      <c r="F264" s="1" t="s">
        <v>66</v>
      </c>
      <c r="G264" s="1" t="s">
        <v>409</v>
      </c>
      <c r="H264" s="1" t="s">
        <v>410</v>
      </c>
      <c r="I264" s="1" t="s">
        <v>416</v>
      </c>
      <c r="J264" s="1" t="s">
        <v>417</v>
      </c>
      <c r="K264" s="20" t="s">
        <v>172</v>
      </c>
      <c r="L264" s="2" t="s">
        <v>413</v>
      </c>
      <c r="M264" s="21"/>
      <c r="N264" s="3" t="n">
        <v>5000</v>
      </c>
      <c r="O264" s="4" t="n">
        <v>9.27</v>
      </c>
      <c r="P264" s="5" t="n">
        <f aca="false">N264*O264</f>
        <v>46350</v>
      </c>
      <c r="Q264" s="0" t="s">
        <v>52</v>
      </c>
      <c r="R264" s="1" t="n">
        <v>745</v>
      </c>
      <c r="S264" s="1" t="s">
        <v>53</v>
      </c>
      <c r="T264" s="21"/>
      <c r="U264" s="22" t="n">
        <v>5000</v>
      </c>
      <c r="V264" s="23" t="n">
        <v>9.27</v>
      </c>
      <c r="W264" s="5" t="n">
        <f aca="false">U264*V264</f>
        <v>46350</v>
      </c>
      <c r="X264" s="24"/>
      <c r="Y264" s="3" t="n">
        <f aca="false">N264-U264</f>
        <v>0</v>
      </c>
      <c r="Z264" s="6" t="n">
        <f aca="false">O264-V264</f>
        <v>0</v>
      </c>
      <c r="AA264" s="5" t="n">
        <f aca="false">P264-W264</f>
        <v>0</v>
      </c>
      <c r="AB264" s="24"/>
    </row>
    <row r="265" customFormat="false" ht="12.75" hidden="false" customHeight="false" outlineLevel="2" collapsed="false">
      <c r="A265" s="1" t="s">
        <v>48</v>
      </c>
      <c r="B265" s="1" t="s">
        <v>26</v>
      </c>
      <c r="C265" s="1" t="s">
        <v>27</v>
      </c>
      <c r="D265" s="1" t="s">
        <v>28</v>
      </c>
      <c r="E265" s="1" t="s">
        <v>49</v>
      </c>
      <c r="F265" s="1" t="s">
        <v>74</v>
      </c>
      <c r="G265" s="1" t="s">
        <v>409</v>
      </c>
      <c r="H265" s="1" t="s">
        <v>410</v>
      </c>
      <c r="I265" s="1" t="s">
        <v>418</v>
      </c>
      <c r="J265" s="1" t="s">
        <v>419</v>
      </c>
      <c r="K265" s="20" t="s">
        <v>172</v>
      </c>
      <c r="L265" s="2" t="s">
        <v>413</v>
      </c>
      <c r="M265" s="21"/>
      <c r="N265" s="3" t="n">
        <v>290000</v>
      </c>
      <c r="O265" s="4" t="n">
        <v>9.38</v>
      </c>
      <c r="P265" s="5" t="n">
        <f aca="false">N265*O265</f>
        <v>2720200</v>
      </c>
      <c r="Q265" s="0" t="s">
        <v>52</v>
      </c>
      <c r="R265" s="1" t="n">
        <v>726</v>
      </c>
      <c r="S265" s="1" t="s">
        <v>53</v>
      </c>
      <c r="T265" s="21"/>
      <c r="U265" s="22" t="n">
        <v>290000</v>
      </c>
      <c r="V265" s="23" t="n">
        <v>9.38</v>
      </c>
      <c r="W265" s="5" t="n">
        <f aca="false">U265*V265</f>
        <v>2720200</v>
      </c>
      <c r="X265" s="24"/>
      <c r="Y265" s="3" t="n">
        <f aca="false">N265-U265</f>
        <v>0</v>
      </c>
      <c r="Z265" s="6" t="n">
        <f aca="false">O265-V265</f>
        <v>0</v>
      </c>
      <c r="AA265" s="5" t="n">
        <f aca="false">P265-W265</f>
        <v>0</v>
      </c>
      <c r="AB265" s="24"/>
    </row>
    <row r="266" customFormat="false" ht="12.75" hidden="false" customHeight="false" outlineLevel="2" collapsed="false">
      <c r="A266" s="1" t="s">
        <v>48</v>
      </c>
      <c r="B266" s="1" t="s">
        <v>26</v>
      </c>
      <c r="C266" s="1" t="s">
        <v>27</v>
      </c>
      <c r="D266" s="1" t="s">
        <v>28</v>
      </c>
      <c r="E266" s="1" t="s">
        <v>49</v>
      </c>
      <c r="F266" s="1" t="s">
        <v>74</v>
      </c>
      <c r="G266" s="1" t="s">
        <v>409</v>
      </c>
      <c r="H266" s="1" t="s">
        <v>410</v>
      </c>
      <c r="I266" s="1" t="s">
        <v>420</v>
      </c>
      <c r="J266" s="1" t="s">
        <v>421</v>
      </c>
      <c r="K266" s="20" t="s">
        <v>172</v>
      </c>
      <c r="L266" s="2" t="s">
        <v>413</v>
      </c>
      <c r="M266" s="21"/>
      <c r="N266" s="3" t="n">
        <v>290000</v>
      </c>
      <c r="O266" s="4" t="n">
        <v>9.42</v>
      </c>
      <c r="P266" s="5" t="n">
        <f aca="false">N266*O266</f>
        <v>2731800</v>
      </c>
      <c r="Q266" s="0" t="s">
        <v>52</v>
      </c>
      <c r="R266" s="1" t="n">
        <v>731</v>
      </c>
      <c r="S266" s="1" t="s">
        <v>53</v>
      </c>
      <c r="T266" s="21"/>
      <c r="U266" s="22" t="n">
        <v>290000</v>
      </c>
      <c r="V266" s="23" t="n">
        <v>9.42</v>
      </c>
      <c r="W266" s="5" t="n">
        <f aca="false">U266*V266</f>
        <v>2731800</v>
      </c>
      <c r="X266" s="24"/>
      <c r="Y266" s="3" t="n">
        <f aca="false">N266-U266</f>
        <v>0</v>
      </c>
      <c r="Z266" s="6" t="n">
        <f aca="false">O266-V266</f>
        <v>0</v>
      </c>
      <c r="AA266" s="5" t="n">
        <f aca="false">P266-W266</f>
        <v>0</v>
      </c>
      <c r="AB266" s="24"/>
    </row>
    <row r="267" customFormat="false" ht="12.75" hidden="false" customHeight="false" outlineLevel="2" collapsed="false">
      <c r="A267" s="1" t="s">
        <v>48</v>
      </c>
      <c r="B267" s="1" t="s">
        <v>26</v>
      </c>
      <c r="C267" s="1" t="s">
        <v>27</v>
      </c>
      <c r="D267" s="1" t="s">
        <v>28</v>
      </c>
      <c r="E267" s="1" t="s">
        <v>73</v>
      </c>
      <c r="F267" s="1" t="s">
        <v>74</v>
      </c>
      <c r="G267" s="1" t="s">
        <v>409</v>
      </c>
      <c r="H267" s="1" t="s">
        <v>410</v>
      </c>
      <c r="I267" s="1" t="s">
        <v>422</v>
      </c>
      <c r="J267" s="1" t="s">
        <v>423</v>
      </c>
      <c r="K267" s="20" t="s">
        <v>172</v>
      </c>
      <c r="L267" s="2" t="s">
        <v>413</v>
      </c>
      <c r="M267" s="21"/>
      <c r="N267" s="3" t="n">
        <v>310000</v>
      </c>
      <c r="O267" s="4" t="n">
        <v>10.13</v>
      </c>
      <c r="P267" s="5" t="n">
        <f aca="false">N267*O267</f>
        <v>3140300</v>
      </c>
      <c r="Q267" s="0" t="s">
        <v>52</v>
      </c>
      <c r="R267" s="1" t="n">
        <v>668</v>
      </c>
      <c r="S267" s="1" t="s">
        <v>53</v>
      </c>
      <c r="T267" s="21"/>
      <c r="U267" s="22" t="n">
        <v>310000</v>
      </c>
      <c r="V267" s="23" t="n">
        <v>10.13</v>
      </c>
      <c r="W267" s="5" t="n">
        <f aca="false">U267*V267</f>
        <v>3140300</v>
      </c>
      <c r="X267" s="24"/>
      <c r="Y267" s="3" t="n">
        <f aca="false">N267-U267</f>
        <v>0</v>
      </c>
      <c r="Z267" s="6" t="n">
        <f aca="false">O267-V267</f>
        <v>0</v>
      </c>
      <c r="AA267" s="5" t="n">
        <f aca="false">P267-W267</f>
        <v>0</v>
      </c>
      <c r="AB267" s="24"/>
    </row>
    <row r="268" customFormat="false" ht="12.75" hidden="false" customHeight="false" outlineLevel="2" collapsed="false">
      <c r="A268" s="1" t="s">
        <v>48</v>
      </c>
      <c r="B268" s="1" t="s">
        <v>26</v>
      </c>
      <c r="C268" s="1" t="s">
        <v>27</v>
      </c>
      <c r="D268" s="1" t="s">
        <v>28</v>
      </c>
      <c r="E268" s="1" t="s">
        <v>73</v>
      </c>
      <c r="F268" s="1" t="s">
        <v>74</v>
      </c>
      <c r="G268" s="1" t="s">
        <v>409</v>
      </c>
      <c r="H268" s="1" t="s">
        <v>410</v>
      </c>
      <c r="I268" s="1" t="s">
        <v>424</v>
      </c>
      <c r="J268" s="1" t="s">
        <v>425</v>
      </c>
      <c r="K268" s="20" t="s">
        <v>172</v>
      </c>
      <c r="L268" s="2" t="s">
        <v>413</v>
      </c>
      <c r="M268" s="21"/>
      <c r="N268" s="3" t="n">
        <v>310000</v>
      </c>
      <c r="O268" s="4" t="n">
        <v>10.15</v>
      </c>
      <c r="P268" s="5" t="n">
        <f aca="false">N268*O268</f>
        <v>3146500</v>
      </c>
      <c r="Q268" s="0" t="s">
        <v>52</v>
      </c>
      <c r="R268" s="1" t="n">
        <v>667</v>
      </c>
      <c r="S268" s="1" t="s">
        <v>53</v>
      </c>
      <c r="T268" s="21"/>
      <c r="U268" s="22" t="n">
        <v>310000</v>
      </c>
      <c r="V268" s="23" t="n">
        <v>10.15</v>
      </c>
      <c r="W268" s="5" t="n">
        <f aca="false">U268*V268</f>
        <v>3146500</v>
      </c>
      <c r="X268" s="24"/>
      <c r="Y268" s="3" t="n">
        <f aca="false">N268-U268</f>
        <v>0</v>
      </c>
      <c r="Z268" s="6" t="n">
        <f aca="false">O268-V268</f>
        <v>0</v>
      </c>
      <c r="AA268" s="5" t="n">
        <f aca="false">P268-W268</f>
        <v>0</v>
      </c>
      <c r="AB268" s="24"/>
    </row>
    <row r="269" customFormat="false" ht="12.75" hidden="false" customHeight="false" outlineLevel="2" collapsed="false">
      <c r="A269" s="1" t="s">
        <v>48</v>
      </c>
      <c r="B269" s="1" t="s">
        <v>26</v>
      </c>
      <c r="C269" s="1" t="s">
        <v>27</v>
      </c>
      <c r="D269" s="1" t="s">
        <v>28</v>
      </c>
      <c r="E269" s="1" t="s">
        <v>73</v>
      </c>
      <c r="F269" s="1" t="s">
        <v>74</v>
      </c>
      <c r="G269" s="1" t="s">
        <v>409</v>
      </c>
      <c r="H269" s="1" t="s">
        <v>410</v>
      </c>
      <c r="I269" s="1" t="s">
        <v>426</v>
      </c>
      <c r="J269" s="1" t="s">
        <v>427</v>
      </c>
      <c r="K269" s="20" t="s">
        <v>172</v>
      </c>
      <c r="L269" s="2" t="s">
        <v>413</v>
      </c>
      <c r="M269" s="21"/>
      <c r="N269" s="3" t="n">
        <v>310000</v>
      </c>
      <c r="O269" s="4" t="n">
        <v>10.17</v>
      </c>
      <c r="P269" s="5" t="n">
        <f aca="false">N269*O269</f>
        <v>3152700</v>
      </c>
      <c r="Q269" s="0" t="s">
        <v>52</v>
      </c>
      <c r="R269" s="1" t="n">
        <v>669</v>
      </c>
      <c r="S269" s="1" t="s">
        <v>53</v>
      </c>
      <c r="T269" s="21"/>
      <c r="U269" s="22" t="n">
        <v>310000</v>
      </c>
      <c r="V269" s="23" t="n">
        <v>10.17</v>
      </c>
      <c r="W269" s="5" t="n">
        <f aca="false">U269*V269</f>
        <v>3152700</v>
      </c>
      <c r="X269" s="24"/>
      <c r="Y269" s="3" t="n">
        <f aca="false">N269-U269</f>
        <v>0</v>
      </c>
      <c r="Z269" s="6" t="n">
        <f aca="false">O269-V269</f>
        <v>0</v>
      </c>
      <c r="AA269" s="5" t="n">
        <f aca="false">P269-W269</f>
        <v>0</v>
      </c>
      <c r="AB269" s="24"/>
    </row>
    <row r="270" customFormat="false" ht="12.75" hidden="false" customHeight="false" outlineLevel="2" collapsed="false">
      <c r="A270" s="1" t="s">
        <v>48</v>
      </c>
      <c r="B270" s="1" t="s">
        <v>26</v>
      </c>
      <c r="C270" s="1" t="s">
        <v>27</v>
      </c>
      <c r="D270" s="1" t="s">
        <v>28</v>
      </c>
      <c r="E270" s="1" t="s">
        <v>73</v>
      </c>
      <c r="F270" s="1" t="s">
        <v>74</v>
      </c>
      <c r="G270" s="1" t="s">
        <v>409</v>
      </c>
      <c r="H270" s="1" t="s">
        <v>410</v>
      </c>
      <c r="I270" s="1" t="s">
        <v>428</v>
      </c>
      <c r="J270" s="1" t="s">
        <v>429</v>
      </c>
      <c r="K270" s="20" t="s">
        <v>172</v>
      </c>
      <c r="L270" s="2" t="s">
        <v>413</v>
      </c>
      <c r="M270" s="21"/>
      <c r="N270" s="3" t="n">
        <v>310000</v>
      </c>
      <c r="O270" s="4" t="n">
        <v>10.175</v>
      </c>
      <c r="P270" s="5" t="n">
        <f aca="false">N270*O270</f>
        <v>3154250</v>
      </c>
      <c r="Q270" s="0" t="s">
        <v>52</v>
      </c>
      <c r="R270" s="1" t="n">
        <v>666</v>
      </c>
      <c r="S270" s="1" t="s">
        <v>53</v>
      </c>
      <c r="T270" s="21"/>
      <c r="U270" s="22" t="n">
        <v>310000</v>
      </c>
      <c r="V270" s="23" t="n">
        <v>10.175</v>
      </c>
      <c r="W270" s="5" t="n">
        <f aca="false">U270*V270</f>
        <v>3154250</v>
      </c>
      <c r="X270" s="24"/>
      <c r="Y270" s="3" t="n">
        <f aca="false">N270-U270</f>
        <v>0</v>
      </c>
      <c r="Z270" s="6" t="n">
        <f aca="false">O270-V270</f>
        <v>0</v>
      </c>
      <c r="AA270" s="5" t="n">
        <f aca="false">P270-W270</f>
        <v>0</v>
      </c>
      <c r="AB270" s="24"/>
    </row>
    <row r="271" customFormat="false" ht="12.75" hidden="false" customHeight="false" outlineLevel="2" collapsed="false">
      <c r="A271" s="1" t="s">
        <v>48</v>
      </c>
      <c r="B271" s="1" t="s">
        <v>26</v>
      </c>
      <c r="C271" s="1" t="s">
        <v>27</v>
      </c>
      <c r="D271" s="1" t="s">
        <v>28</v>
      </c>
      <c r="E271" s="1" t="s">
        <v>73</v>
      </c>
      <c r="F271" s="1" t="s">
        <v>74</v>
      </c>
      <c r="G271" s="1" t="s">
        <v>409</v>
      </c>
      <c r="H271" s="1" t="s">
        <v>410</v>
      </c>
      <c r="I271" s="1" t="s">
        <v>430</v>
      </c>
      <c r="J271" s="1" t="s">
        <v>431</v>
      </c>
      <c r="K271" s="20" t="s">
        <v>172</v>
      </c>
      <c r="L271" s="2" t="s">
        <v>413</v>
      </c>
      <c r="M271" s="21"/>
      <c r="N271" s="3" t="n">
        <v>310000</v>
      </c>
      <c r="O271" s="4" t="n">
        <v>10.195</v>
      </c>
      <c r="P271" s="5" t="n">
        <f aca="false">N271*O271</f>
        <v>3160450</v>
      </c>
      <c r="Q271" s="0" t="s">
        <v>52</v>
      </c>
      <c r="R271" s="1" t="n">
        <v>665</v>
      </c>
      <c r="S271" s="1" t="s">
        <v>53</v>
      </c>
      <c r="T271" s="21"/>
      <c r="U271" s="22" t="n">
        <v>310000</v>
      </c>
      <c r="V271" s="23" t="n">
        <v>10.195</v>
      </c>
      <c r="W271" s="5" t="n">
        <f aca="false">U271*V271</f>
        <v>3160450</v>
      </c>
      <c r="X271" s="24"/>
      <c r="Y271" s="3" t="n">
        <f aca="false">N271-U271</f>
        <v>0</v>
      </c>
      <c r="Z271" s="6" t="n">
        <f aca="false">O271-V271</f>
        <v>0</v>
      </c>
      <c r="AA271" s="5" t="n">
        <f aca="false">P271-W271</f>
        <v>0</v>
      </c>
      <c r="AB271" s="24"/>
    </row>
    <row r="272" customFormat="false" ht="12.75" hidden="false" customHeight="false" outlineLevel="2" collapsed="false">
      <c r="A272" s="1" t="s">
        <v>48</v>
      </c>
      <c r="B272" s="1" t="s">
        <v>26</v>
      </c>
      <c r="C272" s="1" t="s">
        <v>27</v>
      </c>
      <c r="D272" s="1" t="s">
        <v>28</v>
      </c>
      <c r="E272" s="1" t="s">
        <v>73</v>
      </c>
      <c r="F272" s="1" t="s">
        <v>74</v>
      </c>
      <c r="G272" s="1" t="s">
        <v>409</v>
      </c>
      <c r="H272" s="1" t="s">
        <v>410</v>
      </c>
      <c r="I272" s="1" t="s">
        <v>432</v>
      </c>
      <c r="J272" s="1" t="s">
        <v>433</v>
      </c>
      <c r="K272" s="20" t="s">
        <v>33</v>
      </c>
      <c r="L272" s="2" t="s">
        <v>413</v>
      </c>
      <c r="M272" s="21"/>
      <c r="N272" s="3" t="n">
        <v>155000</v>
      </c>
      <c r="O272" s="4" t="n">
        <v>10.3175</v>
      </c>
      <c r="P272" s="5" t="n">
        <f aca="false">N272*O272</f>
        <v>1599212.5</v>
      </c>
      <c r="Q272" s="0" t="s">
        <v>52</v>
      </c>
      <c r="R272" s="1" t="n">
        <v>663</v>
      </c>
      <c r="S272" s="1" t="s">
        <v>53</v>
      </c>
      <c r="T272" s="21"/>
      <c r="U272" s="22" t="n">
        <v>155000</v>
      </c>
      <c r="V272" s="23" t="n">
        <v>10.3175</v>
      </c>
      <c r="W272" s="5" t="n">
        <f aca="false">U272*V272</f>
        <v>1599212.5</v>
      </c>
      <c r="X272" s="24"/>
      <c r="Y272" s="3" t="n">
        <f aca="false">N272-U272</f>
        <v>0</v>
      </c>
      <c r="Z272" s="6" t="n">
        <f aca="false">O272-V272</f>
        <v>0</v>
      </c>
      <c r="AA272" s="5" t="n">
        <f aca="false">P272-W272</f>
        <v>0</v>
      </c>
      <c r="AB272" s="24"/>
    </row>
    <row r="273" customFormat="false" ht="12.75" hidden="false" customHeight="false" outlineLevel="2" collapsed="false">
      <c r="A273" s="1" t="s">
        <v>48</v>
      </c>
      <c r="B273" s="1" t="s">
        <v>26</v>
      </c>
      <c r="C273" s="1" t="s">
        <v>27</v>
      </c>
      <c r="D273" s="1" t="s">
        <v>28</v>
      </c>
      <c r="E273" s="1" t="s">
        <v>73</v>
      </c>
      <c r="F273" s="1" t="s">
        <v>74</v>
      </c>
      <c r="G273" s="1" t="s">
        <v>409</v>
      </c>
      <c r="H273" s="1" t="s">
        <v>410</v>
      </c>
      <c r="I273" s="1" t="s">
        <v>434</v>
      </c>
      <c r="J273" s="1" t="s">
        <v>435</v>
      </c>
      <c r="K273" s="20" t="s">
        <v>172</v>
      </c>
      <c r="L273" s="2" t="s">
        <v>413</v>
      </c>
      <c r="M273" s="21"/>
      <c r="N273" s="3" t="n">
        <v>310000</v>
      </c>
      <c r="O273" s="4" t="n">
        <v>10.38</v>
      </c>
      <c r="P273" s="5" t="n">
        <f aca="false">N273*O273</f>
        <v>3217800</v>
      </c>
      <c r="Q273" s="0" t="s">
        <v>52</v>
      </c>
      <c r="R273" s="1" t="n">
        <v>670</v>
      </c>
      <c r="S273" s="1" t="s">
        <v>53</v>
      </c>
      <c r="T273" s="21"/>
      <c r="U273" s="22" t="n">
        <v>310000</v>
      </c>
      <c r="V273" s="23" t="n">
        <v>10.38</v>
      </c>
      <c r="W273" s="5" t="n">
        <f aca="false">U273*V273</f>
        <v>3217800</v>
      </c>
      <c r="X273" s="24"/>
      <c r="Y273" s="3" t="n">
        <f aca="false">N273-U273</f>
        <v>0</v>
      </c>
      <c r="Z273" s="6" t="n">
        <f aca="false">O273-V273</f>
        <v>0</v>
      </c>
      <c r="AA273" s="5" t="n">
        <f aca="false">P273-W273</f>
        <v>0</v>
      </c>
      <c r="AB273" s="24"/>
    </row>
    <row r="274" customFormat="false" ht="12.75" hidden="false" customHeight="false" outlineLevel="2" collapsed="false">
      <c r="A274" s="1" t="s">
        <v>48</v>
      </c>
      <c r="B274" s="1" t="s">
        <v>26</v>
      </c>
      <c r="C274" s="1" t="s">
        <v>27</v>
      </c>
      <c r="D274" s="1" t="s">
        <v>28</v>
      </c>
      <c r="E274" s="1" t="s">
        <v>73</v>
      </c>
      <c r="F274" s="1" t="s">
        <v>74</v>
      </c>
      <c r="G274" s="1" t="s">
        <v>409</v>
      </c>
      <c r="H274" s="1" t="s">
        <v>410</v>
      </c>
      <c r="I274" s="1" t="s">
        <v>436</v>
      </c>
      <c r="J274" s="1" t="s">
        <v>437</v>
      </c>
      <c r="K274" s="20" t="s">
        <v>172</v>
      </c>
      <c r="L274" s="2" t="s">
        <v>413</v>
      </c>
      <c r="M274" s="21"/>
      <c r="N274" s="3" t="n">
        <v>155000</v>
      </c>
      <c r="O274" s="4" t="n">
        <v>10.38</v>
      </c>
      <c r="P274" s="5" t="n">
        <f aca="false">N274*O274</f>
        <v>1608900</v>
      </c>
      <c r="Q274" s="0" t="s">
        <v>52</v>
      </c>
      <c r="R274" s="1" t="n">
        <v>677</v>
      </c>
      <c r="S274" s="1" t="s">
        <v>53</v>
      </c>
      <c r="T274" s="21"/>
      <c r="U274" s="22" t="n">
        <v>155000</v>
      </c>
      <c r="V274" s="23" t="n">
        <v>10.38</v>
      </c>
      <c r="W274" s="5" t="n">
        <f aca="false">U274*V274</f>
        <v>1608900</v>
      </c>
      <c r="X274" s="24"/>
      <c r="Y274" s="3" t="n">
        <f aca="false">N274-U274</f>
        <v>0</v>
      </c>
      <c r="Z274" s="6" t="n">
        <f aca="false">O274-V274</f>
        <v>0</v>
      </c>
      <c r="AA274" s="5" t="n">
        <f aca="false">P274-W274</f>
        <v>0</v>
      </c>
      <c r="AB274" s="24"/>
    </row>
    <row r="275" customFormat="false" ht="12.75" hidden="false" customHeight="false" outlineLevel="2" collapsed="false">
      <c r="A275" s="1" t="s">
        <v>48</v>
      </c>
      <c r="B275" s="1" t="s">
        <v>26</v>
      </c>
      <c r="C275" s="1" t="s">
        <v>27</v>
      </c>
      <c r="D275" s="1" t="s">
        <v>28</v>
      </c>
      <c r="E275" s="1" t="s">
        <v>73</v>
      </c>
      <c r="F275" s="1" t="s">
        <v>74</v>
      </c>
      <c r="G275" s="1" t="s">
        <v>409</v>
      </c>
      <c r="H275" s="1" t="s">
        <v>410</v>
      </c>
      <c r="I275" s="1" t="s">
        <v>438</v>
      </c>
      <c r="J275" s="1" t="s">
        <v>439</v>
      </c>
      <c r="K275" s="20" t="s">
        <v>172</v>
      </c>
      <c r="L275" s="2" t="s">
        <v>413</v>
      </c>
      <c r="M275" s="21"/>
      <c r="N275" s="3" t="n">
        <v>155000</v>
      </c>
      <c r="O275" s="4" t="n">
        <v>10.4</v>
      </c>
      <c r="P275" s="5" t="n">
        <f aca="false">N275*O275</f>
        <v>1612000</v>
      </c>
      <c r="Q275" s="0" t="s">
        <v>52</v>
      </c>
      <c r="R275" s="1" t="n">
        <v>678</v>
      </c>
      <c r="S275" s="1" t="s">
        <v>53</v>
      </c>
      <c r="T275" s="21"/>
      <c r="U275" s="22" t="n">
        <v>155000</v>
      </c>
      <c r="V275" s="23" t="n">
        <v>10.4</v>
      </c>
      <c r="W275" s="5" t="n">
        <f aca="false">U275*V275</f>
        <v>1612000</v>
      </c>
      <c r="X275" s="24"/>
      <c r="Y275" s="3" t="n">
        <f aca="false">N275-U275</f>
        <v>0</v>
      </c>
      <c r="Z275" s="6" t="n">
        <f aca="false">O275-V275</f>
        <v>0</v>
      </c>
      <c r="AA275" s="5" t="n">
        <f aca="false">P275-W275</f>
        <v>0</v>
      </c>
      <c r="AB275" s="24"/>
    </row>
    <row r="276" customFormat="false" ht="12.75" hidden="false" customHeight="false" outlineLevel="2" collapsed="false">
      <c r="A276" s="1" t="s">
        <v>48</v>
      </c>
      <c r="B276" s="1" t="s">
        <v>26</v>
      </c>
      <c r="C276" s="1" t="s">
        <v>27</v>
      </c>
      <c r="D276" s="1" t="s">
        <v>28</v>
      </c>
      <c r="E276" s="1" t="s">
        <v>73</v>
      </c>
      <c r="F276" s="1" t="s">
        <v>77</v>
      </c>
      <c r="G276" s="1" t="s">
        <v>409</v>
      </c>
      <c r="H276" s="1" t="s">
        <v>410</v>
      </c>
      <c r="I276" s="1" t="s">
        <v>440</v>
      </c>
      <c r="J276" s="1" t="s">
        <v>441</v>
      </c>
      <c r="K276" s="20" t="s">
        <v>172</v>
      </c>
      <c r="L276" s="2" t="s">
        <v>413</v>
      </c>
      <c r="M276" s="21"/>
      <c r="N276" s="3" t="n">
        <v>10000</v>
      </c>
      <c r="O276" s="4" t="n">
        <v>10.41</v>
      </c>
      <c r="P276" s="5" t="n">
        <f aca="false">N276*O276</f>
        <v>104100</v>
      </c>
      <c r="Q276" s="0" t="s">
        <v>52</v>
      </c>
      <c r="R276" s="1" t="n">
        <v>703</v>
      </c>
      <c r="S276" s="1" t="s">
        <v>53</v>
      </c>
      <c r="T276" s="21"/>
      <c r="U276" s="3" t="n">
        <v>10000</v>
      </c>
      <c r="V276" s="4" t="n">
        <v>10.41</v>
      </c>
      <c r="W276" s="5" t="n">
        <f aca="false">U276*V276</f>
        <v>104100</v>
      </c>
      <c r="X276" s="24"/>
      <c r="Y276" s="3" t="n">
        <f aca="false">N276-U276</f>
        <v>0</v>
      </c>
      <c r="Z276" s="6" t="n">
        <f aca="false">O276-V276</f>
        <v>0</v>
      </c>
      <c r="AA276" s="5" t="n">
        <f aca="false">P276-W276</f>
        <v>0</v>
      </c>
      <c r="AB276" s="24"/>
    </row>
    <row r="277" customFormat="false" ht="12.75" hidden="false" customHeight="false" outlineLevel="2" collapsed="false">
      <c r="A277" s="1" t="s">
        <v>48</v>
      </c>
      <c r="B277" s="1" t="s">
        <v>26</v>
      </c>
      <c r="C277" s="1" t="s">
        <v>27</v>
      </c>
      <c r="D277" s="1" t="s">
        <v>28</v>
      </c>
      <c r="E277" s="1" t="s">
        <v>73</v>
      </c>
      <c r="F277" s="1" t="s">
        <v>77</v>
      </c>
      <c r="G277" s="1" t="s">
        <v>409</v>
      </c>
      <c r="H277" s="1" t="s">
        <v>410</v>
      </c>
      <c r="I277" s="1" t="s">
        <v>442</v>
      </c>
      <c r="J277" s="1" t="s">
        <v>443</v>
      </c>
      <c r="K277" s="20" t="s">
        <v>172</v>
      </c>
      <c r="L277" s="2" t="s">
        <v>413</v>
      </c>
      <c r="M277" s="21"/>
      <c r="N277" s="3" t="n">
        <v>10000</v>
      </c>
      <c r="O277" s="4" t="n">
        <v>10.41</v>
      </c>
      <c r="P277" s="5" t="n">
        <f aca="false">N277*O277</f>
        <v>104100</v>
      </c>
      <c r="Q277" s="0" t="s">
        <v>52</v>
      </c>
      <c r="R277" s="1" t="n">
        <v>702</v>
      </c>
      <c r="S277" s="1" t="s">
        <v>53</v>
      </c>
      <c r="T277" s="21"/>
      <c r="U277" s="3" t="n">
        <v>10000</v>
      </c>
      <c r="V277" s="4" t="n">
        <v>10.41</v>
      </c>
      <c r="W277" s="5" t="n">
        <f aca="false">U277*V277</f>
        <v>104100</v>
      </c>
      <c r="X277" s="24"/>
      <c r="Y277" s="3" t="n">
        <f aca="false">N277-U277</f>
        <v>0</v>
      </c>
      <c r="Z277" s="6" t="n">
        <f aca="false">O277-V277</f>
        <v>0</v>
      </c>
      <c r="AA277" s="5" t="n">
        <f aca="false">P277-W277</f>
        <v>0</v>
      </c>
      <c r="AB277" s="24"/>
    </row>
    <row r="278" customFormat="false" ht="12.75" hidden="false" customHeight="false" outlineLevel="2" collapsed="false">
      <c r="A278" s="1" t="s">
        <v>48</v>
      </c>
      <c r="B278" s="1" t="s">
        <v>26</v>
      </c>
      <c r="C278" s="1" t="s">
        <v>27</v>
      </c>
      <c r="D278" s="1" t="s">
        <v>28</v>
      </c>
      <c r="E278" s="1" t="s">
        <v>73</v>
      </c>
      <c r="F278" s="1" t="s">
        <v>74</v>
      </c>
      <c r="G278" s="1" t="s">
        <v>409</v>
      </c>
      <c r="H278" s="1" t="s">
        <v>410</v>
      </c>
      <c r="I278" s="1" t="s">
        <v>444</v>
      </c>
      <c r="J278" s="1" t="s">
        <v>445</v>
      </c>
      <c r="K278" s="20" t="s">
        <v>172</v>
      </c>
      <c r="L278" s="2" t="s">
        <v>413</v>
      </c>
      <c r="M278" s="21"/>
      <c r="N278" s="3" t="n">
        <v>155000</v>
      </c>
      <c r="O278" s="4" t="n">
        <v>10.43</v>
      </c>
      <c r="P278" s="5" t="n">
        <f aca="false">N278*O278</f>
        <v>1616650</v>
      </c>
      <c r="Q278" s="0" t="s">
        <v>52</v>
      </c>
      <c r="R278" s="1" t="n">
        <v>680</v>
      </c>
      <c r="S278" s="1" t="s">
        <v>53</v>
      </c>
      <c r="T278" s="21"/>
      <c r="U278" s="3" t="n">
        <v>155000</v>
      </c>
      <c r="V278" s="4" t="n">
        <v>10.43</v>
      </c>
      <c r="W278" s="5" t="n">
        <f aca="false">U278*V278</f>
        <v>1616650</v>
      </c>
      <c r="X278" s="24"/>
      <c r="Y278" s="3" t="n">
        <f aca="false">N278-U278</f>
        <v>0</v>
      </c>
      <c r="Z278" s="6" t="n">
        <f aca="false">O278-V278</f>
        <v>0</v>
      </c>
      <c r="AA278" s="5" t="n">
        <f aca="false">P278-W278</f>
        <v>0</v>
      </c>
      <c r="AB278" s="24"/>
    </row>
    <row r="279" customFormat="false" ht="12.75" hidden="false" customHeight="false" outlineLevel="2" collapsed="false">
      <c r="A279" s="1" t="s">
        <v>48</v>
      </c>
      <c r="B279" s="1" t="s">
        <v>26</v>
      </c>
      <c r="C279" s="1" t="s">
        <v>27</v>
      </c>
      <c r="D279" s="1" t="s">
        <v>28</v>
      </c>
      <c r="E279" s="1" t="s">
        <v>73</v>
      </c>
      <c r="F279" s="1" t="s">
        <v>74</v>
      </c>
      <c r="G279" s="1" t="s">
        <v>409</v>
      </c>
      <c r="H279" s="1" t="s">
        <v>410</v>
      </c>
      <c r="I279" s="1" t="s">
        <v>446</v>
      </c>
      <c r="J279" s="1" t="s">
        <v>447</v>
      </c>
      <c r="K279" s="20" t="s">
        <v>33</v>
      </c>
      <c r="L279" s="2" t="s">
        <v>413</v>
      </c>
      <c r="M279" s="21"/>
      <c r="N279" s="3" t="n">
        <v>155000</v>
      </c>
      <c r="O279" s="4" t="n">
        <v>10.48</v>
      </c>
      <c r="P279" s="5" t="n">
        <f aca="false">N279*O279</f>
        <v>1624400</v>
      </c>
      <c r="Q279" s="0" t="s">
        <v>52</v>
      </c>
      <c r="R279" s="1" t="n">
        <v>683</v>
      </c>
      <c r="S279" s="1" t="s">
        <v>53</v>
      </c>
      <c r="T279" s="21"/>
      <c r="U279" s="3" t="n">
        <v>155000</v>
      </c>
      <c r="V279" s="4" t="n">
        <v>10.48</v>
      </c>
      <c r="W279" s="5" t="n">
        <f aca="false">U279*V279</f>
        <v>1624400</v>
      </c>
      <c r="X279" s="24"/>
      <c r="Y279" s="3" t="n">
        <f aca="false">N279-U279</f>
        <v>0</v>
      </c>
      <c r="Z279" s="6" t="n">
        <f aca="false">O279-V279</f>
        <v>0</v>
      </c>
      <c r="AA279" s="5" t="n">
        <f aca="false">P279-W279</f>
        <v>0</v>
      </c>
      <c r="AB279" s="24"/>
    </row>
    <row r="280" customFormat="false" ht="12.75" hidden="false" customHeight="false" outlineLevel="2" collapsed="false">
      <c r="A280" s="1" t="s">
        <v>48</v>
      </c>
      <c r="B280" s="1" t="s">
        <v>26</v>
      </c>
      <c r="C280" s="1" t="s">
        <v>27</v>
      </c>
      <c r="D280" s="1" t="s">
        <v>28</v>
      </c>
      <c r="E280" s="1" t="s">
        <v>73</v>
      </c>
      <c r="F280" s="1" t="s">
        <v>74</v>
      </c>
      <c r="G280" s="1" t="s">
        <v>409</v>
      </c>
      <c r="H280" s="1" t="s">
        <v>410</v>
      </c>
      <c r="I280" s="1" t="s">
        <v>448</v>
      </c>
      <c r="J280" s="1" t="s">
        <v>449</v>
      </c>
      <c r="K280" s="20" t="s">
        <v>33</v>
      </c>
      <c r="L280" s="2" t="s">
        <v>413</v>
      </c>
      <c r="M280" s="21"/>
      <c r="N280" s="3" t="n">
        <v>155000</v>
      </c>
      <c r="O280" s="4" t="n">
        <v>10.48</v>
      </c>
      <c r="P280" s="5" t="n">
        <f aca="false">N280*O280</f>
        <v>1624400</v>
      </c>
      <c r="Q280" s="0" t="s">
        <v>52</v>
      </c>
      <c r="R280" s="1" t="n">
        <v>682</v>
      </c>
      <c r="S280" s="1" t="s">
        <v>53</v>
      </c>
      <c r="T280" s="21"/>
      <c r="U280" s="3" t="n">
        <v>155000</v>
      </c>
      <c r="V280" s="4" t="n">
        <v>10.48</v>
      </c>
      <c r="W280" s="5" t="n">
        <f aca="false">U280*V280</f>
        <v>1624400</v>
      </c>
      <c r="X280" s="24"/>
      <c r="Y280" s="3" t="n">
        <f aca="false">N280-U280</f>
        <v>0</v>
      </c>
      <c r="Z280" s="6" t="n">
        <f aca="false">O280-V280</f>
        <v>0</v>
      </c>
      <c r="AA280" s="5" t="n">
        <f aca="false">P280-W280</f>
        <v>0</v>
      </c>
      <c r="AB280" s="24"/>
    </row>
    <row r="281" customFormat="false" ht="12.75" hidden="false" customHeight="false" outlineLevel="2" collapsed="false">
      <c r="A281" s="1" t="s">
        <v>48</v>
      </c>
      <c r="B281" s="1" t="s">
        <v>26</v>
      </c>
      <c r="C281" s="1" t="s">
        <v>27</v>
      </c>
      <c r="D281" s="1" t="s">
        <v>28</v>
      </c>
      <c r="E281" s="1" t="s">
        <v>73</v>
      </c>
      <c r="F281" s="1" t="s">
        <v>74</v>
      </c>
      <c r="G281" s="1" t="s">
        <v>409</v>
      </c>
      <c r="H281" s="1" t="s">
        <v>410</v>
      </c>
      <c r="J281" s="1" t="s">
        <v>450</v>
      </c>
      <c r="K281" s="20" t="s">
        <v>33</v>
      </c>
      <c r="L281" s="2" t="s">
        <v>413</v>
      </c>
      <c r="M281" s="21"/>
      <c r="N281" s="3" t="n">
        <v>50003</v>
      </c>
      <c r="O281" s="4" t="n">
        <v>10.48</v>
      </c>
      <c r="P281" s="5" t="n">
        <f aca="false">N281*O281</f>
        <v>524031.44</v>
      </c>
      <c r="Q281" s="0" t="s">
        <v>52</v>
      </c>
      <c r="R281" s="1" t="n">
        <v>687</v>
      </c>
      <c r="S281" s="1" t="s">
        <v>53</v>
      </c>
      <c r="T281" s="21"/>
      <c r="U281" s="3" t="n">
        <v>50003</v>
      </c>
      <c r="V281" s="4" t="n">
        <v>10.48</v>
      </c>
      <c r="W281" s="5" t="n">
        <f aca="false">U281*V281</f>
        <v>524031.44</v>
      </c>
      <c r="X281" s="24"/>
      <c r="Y281" s="3" t="n">
        <f aca="false">N281-U281</f>
        <v>0</v>
      </c>
      <c r="Z281" s="6" t="n">
        <f aca="false">O281-V281</f>
        <v>0</v>
      </c>
      <c r="AA281" s="5" t="n">
        <f aca="false">P281-W281</f>
        <v>0</v>
      </c>
      <c r="AB281" s="24"/>
    </row>
    <row r="282" customFormat="false" ht="12.75" hidden="false" customHeight="false" outlineLevel="2" collapsed="false">
      <c r="A282" s="1" t="s">
        <v>48</v>
      </c>
      <c r="B282" s="1" t="s">
        <v>26</v>
      </c>
      <c r="C282" s="1" t="s">
        <v>27</v>
      </c>
      <c r="D282" s="1" t="s">
        <v>28</v>
      </c>
      <c r="E282" s="1" t="s">
        <v>73</v>
      </c>
      <c r="F282" s="1" t="s">
        <v>74</v>
      </c>
      <c r="G282" s="1" t="s">
        <v>409</v>
      </c>
      <c r="H282" s="1" t="s">
        <v>410</v>
      </c>
      <c r="J282" s="1" t="s">
        <v>451</v>
      </c>
      <c r="K282" s="20" t="s">
        <v>172</v>
      </c>
      <c r="L282" s="2" t="s">
        <v>413</v>
      </c>
      <c r="M282" s="21"/>
      <c r="N282" s="3" t="n">
        <v>310000</v>
      </c>
      <c r="O282" s="4" t="n">
        <v>10.53</v>
      </c>
      <c r="P282" s="5" t="n">
        <f aca="false">N282*O282</f>
        <v>3264300</v>
      </c>
      <c r="Q282" s="0" t="s">
        <v>52</v>
      </c>
      <c r="R282" s="1" t="n">
        <v>681</v>
      </c>
      <c r="S282" s="1" t="s">
        <v>53</v>
      </c>
      <c r="T282" s="21"/>
      <c r="U282" s="22" t="n">
        <v>310000</v>
      </c>
      <c r="V282" s="23" t="n">
        <v>10.53</v>
      </c>
      <c r="W282" s="5" t="n">
        <f aca="false">U282*V282</f>
        <v>3264300</v>
      </c>
      <c r="X282" s="24"/>
      <c r="Y282" s="3" t="n">
        <f aca="false">N282-U282</f>
        <v>0</v>
      </c>
      <c r="Z282" s="6" t="n">
        <f aca="false">O282-V282</f>
        <v>0</v>
      </c>
      <c r="AA282" s="5" t="n">
        <f aca="false">P282-W282</f>
        <v>0</v>
      </c>
      <c r="AB282" s="24"/>
    </row>
    <row r="283" customFormat="false" ht="12.75" hidden="false" customHeight="false" outlineLevel="2" collapsed="false">
      <c r="A283" s="1" t="s">
        <v>48</v>
      </c>
      <c r="B283" s="1" t="s">
        <v>26</v>
      </c>
      <c r="C283" s="1" t="s">
        <v>27</v>
      </c>
      <c r="D283" s="1" t="s">
        <v>28</v>
      </c>
      <c r="E283" s="1" t="s">
        <v>73</v>
      </c>
      <c r="F283" s="1" t="s">
        <v>74</v>
      </c>
      <c r="G283" s="1" t="s">
        <v>409</v>
      </c>
      <c r="H283" s="1" t="s">
        <v>410</v>
      </c>
      <c r="I283" s="1" t="s">
        <v>452</v>
      </c>
      <c r="J283" s="1" t="s">
        <v>453</v>
      </c>
      <c r="K283" s="20" t="s">
        <v>33</v>
      </c>
      <c r="L283" s="2" t="s">
        <v>413</v>
      </c>
      <c r="M283" s="21"/>
      <c r="N283" s="3" t="n">
        <v>155000</v>
      </c>
      <c r="O283" s="4" t="n">
        <v>10.68</v>
      </c>
      <c r="P283" s="5" t="n">
        <f aca="false">N283*O283</f>
        <v>1655400</v>
      </c>
      <c r="Q283" s="0" t="s">
        <v>52</v>
      </c>
      <c r="R283" s="1" t="n">
        <v>679</v>
      </c>
      <c r="S283" s="1" t="s">
        <v>53</v>
      </c>
      <c r="T283" s="21"/>
      <c r="U283" s="22" t="n">
        <v>155000</v>
      </c>
      <c r="V283" s="23" t="n">
        <v>10.68</v>
      </c>
      <c r="W283" s="5" t="n">
        <f aca="false">U283*V283</f>
        <v>1655400</v>
      </c>
      <c r="X283" s="24"/>
      <c r="Y283" s="3" t="n">
        <f aca="false">N283-U283</f>
        <v>0</v>
      </c>
      <c r="Z283" s="6" t="n">
        <f aca="false">O283-V283</f>
        <v>0</v>
      </c>
      <c r="AA283" s="5" t="n">
        <f aca="false">P283-W283</f>
        <v>0</v>
      </c>
      <c r="AB283" s="24"/>
    </row>
    <row r="284" customFormat="false" ht="12.75" hidden="false" customHeight="false" outlineLevel="2" collapsed="false">
      <c r="A284" s="1" t="s">
        <v>48</v>
      </c>
      <c r="B284" s="1" t="s">
        <v>26</v>
      </c>
      <c r="C284" s="1" t="s">
        <v>27</v>
      </c>
      <c r="D284" s="1" t="s">
        <v>28</v>
      </c>
      <c r="E284" s="1" t="s">
        <v>73</v>
      </c>
      <c r="F284" s="1" t="s">
        <v>74</v>
      </c>
      <c r="G284" s="1" t="n">
        <v>35</v>
      </c>
      <c r="H284" s="1" t="s">
        <v>454</v>
      </c>
      <c r="L284" s="2" t="s">
        <v>413</v>
      </c>
      <c r="M284" s="21"/>
      <c r="O284" s="4" t="n">
        <v>0.07</v>
      </c>
      <c r="P284" s="5" t="n">
        <v>2792915.58</v>
      </c>
      <c r="Q284" s="0" t="s">
        <v>52</v>
      </c>
      <c r="R284" s="1" t="n">
        <v>773</v>
      </c>
      <c r="T284" s="21"/>
      <c r="U284" s="3" t="n">
        <v>0</v>
      </c>
      <c r="V284" s="4" t="n">
        <v>0.07</v>
      </c>
      <c r="W284" s="5" t="n">
        <v>2792915.58</v>
      </c>
      <c r="X284" s="24"/>
      <c r="Y284" s="3" t="n">
        <f aca="false">N284-U284</f>
        <v>0</v>
      </c>
      <c r="Z284" s="6" t="n">
        <f aca="false">O284-V284</f>
        <v>0</v>
      </c>
      <c r="AA284" s="5" t="n">
        <f aca="false">P284-W284</f>
        <v>0</v>
      </c>
      <c r="AB284" s="24"/>
    </row>
    <row r="285" customFormat="false" ht="12.75" hidden="false" customHeight="false" outlineLevel="1" collapsed="false">
      <c r="C285" s="1"/>
      <c r="D285" s="1"/>
      <c r="L285" s="2" t="s">
        <v>455</v>
      </c>
      <c r="M285" s="21"/>
      <c r="N285" s="3" t="n">
        <f aca="false">SUBTOTAL(9,N262:N284)</f>
        <v>3920003</v>
      </c>
      <c r="P285" s="5" t="n">
        <f aca="false">SUBTOTAL(9,P262:P284)</f>
        <v>42691709.52</v>
      </c>
      <c r="T285" s="21"/>
      <c r="U285" s="3" t="n">
        <f aca="false">SUBTOTAL(9,U262:U284)</f>
        <v>3920003</v>
      </c>
      <c r="W285" s="5" t="n">
        <f aca="false">SUBTOTAL(9,W262:W284)</f>
        <v>42691709.52</v>
      </c>
      <c r="X285" s="24"/>
      <c r="Y285" s="3" t="n">
        <f aca="false">SUBTOTAL(9,Y262:Y284)</f>
        <v>0</v>
      </c>
      <c r="AA285" s="5" t="n">
        <f aca="false">SUBTOTAL(9,AA262:AA284)</f>
        <v>0</v>
      </c>
      <c r="AB285" s="24"/>
      <c r="AC285" s="44" t="s">
        <v>456</v>
      </c>
    </row>
    <row r="286" customFormat="false" ht="12.75" hidden="false" customHeight="false" outlineLevel="2" collapsed="false">
      <c r="A286" s="25" t="s">
        <v>48</v>
      </c>
      <c r="B286" s="25" t="s">
        <v>26</v>
      </c>
      <c r="C286" s="25" t="s">
        <v>27</v>
      </c>
      <c r="D286" s="25" t="s">
        <v>28</v>
      </c>
      <c r="E286" s="25" t="s">
        <v>122</v>
      </c>
      <c r="F286" s="25" t="s">
        <v>123</v>
      </c>
      <c r="G286" s="25" t="s">
        <v>457</v>
      </c>
      <c r="H286" s="25" t="s">
        <v>280</v>
      </c>
      <c r="I286" s="25" t="s">
        <v>281</v>
      </c>
      <c r="J286" s="25" t="s">
        <v>282</v>
      </c>
      <c r="K286" s="26" t="s">
        <v>458</v>
      </c>
      <c r="L286" s="27" t="s">
        <v>459</v>
      </c>
      <c r="M286" s="21"/>
      <c r="N286" s="28" t="n">
        <v>758</v>
      </c>
      <c r="O286" s="29" t="n">
        <v>8.78</v>
      </c>
      <c r="P286" s="30" t="n">
        <f aca="false">N286*O286</f>
        <v>6655.24</v>
      </c>
      <c r="Q286" s="31" t="s">
        <v>52</v>
      </c>
      <c r="R286" s="25" t="n">
        <v>675</v>
      </c>
      <c r="S286" s="25" t="s">
        <v>53</v>
      </c>
      <c r="T286" s="21"/>
      <c r="U286" s="28" t="n">
        <v>758</v>
      </c>
      <c r="V286" s="29" t="n">
        <v>8.78</v>
      </c>
      <c r="W286" s="30" t="n">
        <f aca="false">U286*V286</f>
        <v>6655.24</v>
      </c>
      <c r="X286" s="24"/>
      <c r="Y286" s="28" t="n">
        <f aca="false">N286-U286</f>
        <v>0</v>
      </c>
      <c r="Z286" s="34" t="n">
        <f aca="false">O286-V286</f>
        <v>0</v>
      </c>
      <c r="AA286" s="30" t="n">
        <f aca="false">P286-W286</f>
        <v>0</v>
      </c>
      <c r="AB286" s="24"/>
      <c r="AC286" s="31" t="s">
        <v>286</v>
      </c>
    </row>
    <row r="287" customFormat="false" ht="13.5" hidden="false" customHeight="false" outlineLevel="1" collapsed="false">
      <c r="C287" s="1"/>
      <c r="D287" s="1"/>
      <c r="L287" s="2" t="s">
        <v>460</v>
      </c>
      <c r="M287" s="21"/>
      <c r="N287" s="36" t="n">
        <f aca="false">SUBTOTAL(9,N286)</f>
        <v>758</v>
      </c>
      <c r="P287" s="37" t="n">
        <f aca="false">SUBTOTAL(9,P286)</f>
        <v>6655.24</v>
      </c>
      <c r="T287" s="21"/>
      <c r="U287" s="36" t="n">
        <f aca="false">SUBTOTAL(9,U286)</f>
        <v>758</v>
      </c>
      <c r="W287" s="37" t="n">
        <f aca="false">SUBTOTAL(9,W286)</f>
        <v>6655.24</v>
      </c>
      <c r="X287" s="24"/>
      <c r="Y287" s="36" t="n">
        <f aca="false">SUBTOTAL(9,Y286)</f>
        <v>0</v>
      </c>
      <c r="AA287" s="37" t="n">
        <f aca="false">SUBTOTAL(9,AA286)</f>
        <v>0</v>
      </c>
      <c r="AB287" s="24"/>
      <c r="AC287" s="31" t="s">
        <v>287</v>
      </c>
    </row>
    <row r="288" customFormat="false" ht="13.5" hidden="false" customHeight="false" outlineLevel="0" collapsed="false">
      <c r="C288" s="1"/>
      <c r="D288" s="1"/>
      <c r="L288" s="2" t="s">
        <v>461</v>
      </c>
      <c r="M288" s="21"/>
      <c r="N288" s="3" t="n">
        <f aca="false">SUBTOTAL(9,N2:N286)</f>
        <v>7828934</v>
      </c>
      <c r="P288" s="5" t="n">
        <f aca="false">SUBTOTAL(9,P2:P286)</f>
        <v>80712883.42</v>
      </c>
      <c r="T288" s="21"/>
      <c r="U288" s="3" t="n">
        <f aca="false">SUBTOTAL(9,U2:U286)</f>
        <v>7827948</v>
      </c>
      <c r="W288" s="5" t="n">
        <f aca="false">SUBTOTAL(9,W2:W286)</f>
        <v>80681933.88</v>
      </c>
      <c r="X288" s="24"/>
      <c r="Y288" s="3" t="n">
        <f aca="false">SUBTOTAL(9,Y2:Y286)</f>
        <v>986</v>
      </c>
      <c r="AA288" s="5" t="n">
        <f aca="false">SUBTOTAL(9,AA2:AA286)</f>
        <v>30949.54</v>
      </c>
      <c r="AB288" s="24"/>
      <c r="AC288" s="54" t="s">
        <v>462</v>
      </c>
    </row>
    <row r="289" customFormat="false" ht="12.75" hidden="false" customHeight="false" outlineLevel="0" collapsed="false">
      <c r="K289" s="55" t="s">
        <v>463</v>
      </c>
      <c r="M289" s="21"/>
      <c r="N289" s="3" t="n">
        <v>7828934</v>
      </c>
      <c r="P289" s="5" t="n">
        <v>80712883.46</v>
      </c>
      <c r="Q289" s="21"/>
      <c r="R289" s="0"/>
      <c r="T289" s="21"/>
      <c r="U289" s="3" t="n">
        <f aca="false">7850665-19726-2991</f>
        <v>7827948</v>
      </c>
      <c r="W289" s="56" t="n">
        <f aca="false">80708194.63-26260.98</f>
        <v>80681933.65</v>
      </c>
      <c r="X289" s="24"/>
      <c r="Y289" s="3" t="n">
        <f aca="false">N289-U289</f>
        <v>986</v>
      </c>
      <c r="Z289" s="4"/>
      <c r="AA289" s="5" t="n">
        <f aca="false">P289-W289</f>
        <v>30949.8100000024</v>
      </c>
      <c r="AB289" s="24"/>
      <c r="AC289" s="54" t="s">
        <v>464</v>
      </c>
    </row>
    <row r="290" customFormat="false" ht="12.75" hidden="false" customHeight="false" outlineLevel="0" collapsed="false">
      <c r="L290" s="2" t="s">
        <v>465</v>
      </c>
      <c r="M290" s="21"/>
      <c r="N290" s="3" t="n">
        <f aca="false">SUM(N288-N289)</f>
        <v>0</v>
      </c>
      <c r="P290" s="5" t="n">
        <f aca="false">P288-P289</f>
        <v>-0.0399999916553497</v>
      </c>
      <c r="Q290" s="21"/>
      <c r="R290" s="0"/>
      <c r="T290" s="21"/>
      <c r="U290" s="3" t="n">
        <f aca="false">SUM(U288-U289)</f>
        <v>0</v>
      </c>
      <c r="W290" s="5" t="n">
        <f aca="false">SUM(W288-W289)</f>
        <v>0.230000004172325</v>
      </c>
      <c r="X290" s="24"/>
      <c r="Y290" s="3" t="n">
        <f aca="false">SUM(Y288-Y289)</f>
        <v>0</v>
      </c>
      <c r="Z290" s="4"/>
      <c r="AA290" s="5" t="n">
        <f aca="false">SUM(AA288-AA289)</f>
        <v>-0.270000002368761</v>
      </c>
      <c r="AB290" s="24"/>
      <c r="AC290" s="57" t="s">
        <v>466</v>
      </c>
    </row>
    <row r="291" customFormat="false" ht="12.75" hidden="false" customHeight="false" outlineLevel="0" collapsed="false">
      <c r="M291" s="21"/>
      <c r="T291" s="21"/>
      <c r="X291" s="24"/>
      <c r="AB291" s="24"/>
    </row>
    <row r="292" customFormat="false" ht="12.75" hidden="false" customHeight="false" outlineLevel="0" collapsed="false">
      <c r="K292" s="20"/>
      <c r="M292" s="21"/>
      <c r="T292" s="21"/>
      <c r="W292" s="58"/>
      <c r="X292" s="24"/>
      <c r="AB292" s="24"/>
    </row>
    <row r="293" customFormat="false" ht="12.75" hidden="false" customHeight="false" outlineLevel="0" collapsed="false">
      <c r="K293" s="20"/>
      <c r="T293" s="59" t="s">
        <v>467</v>
      </c>
      <c r="U293" s="60"/>
      <c r="V293" s="61"/>
      <c r="W293" s="56"/>
    </row>
    <row r="294" customFormat="false" ht="12.75" hidden="false" customHeight="false" outlineLevel="0" collapsed="false">
      <c r="T294" s="59" t="s">
        <v>468</v>
      </c>
      <c r="U294" s="60"/>
      <c r="V294" s="61"/>
      <c r="W294" s="56"/>
    </row>
    <row r="295" customFormat="false" ht="12.75" hidden="false" customHeight="false" outlineLevel="0" collapsed="false">
      <c r="Q295" s="5"/>
      <c r="R295" s="5"/>
      <c r="S295" s="5"/>
      <c r="T295" s="5"/>
      <c r="U295" s="5"/>
      <c r="V295" s="5"/>
    </row>
    <row r="296" customFormat="false" ht="12.75" hidden="false" customHeight="false" outlineLevel="0" collapsed="false">
      <c r="L296" s="62" t="s">
        <v>469</v>
      </c>
      <c r="M296" s="25"/>
      <c r="N296" s="28" t="n">
        <f aca="false">+N156+N287</f>
        <v>149502</v>
      </c>
      <c r="U296" s="28" t="n">
        <f aca="false">+U156+U287</f>
        <v>149502</v>
      </c>
      <c r="V296" s="63" t="s">
        <v>470</v>
      </c>
      <c r="W296" s="30"/>
    </row>
    <row r="298" customFormat="false" ht="12.75" hidden="false" customHeight="false" outlineLevel="0" collapsed="false">
      <c r="U298" s="64" t="n">
        <f aca="false">155000-758-758-758-233-2991</f>
        <v>149502</v>
      </c>
      <c r="V298" s="65" t="s">
        <v>471</v>
      </c>
      <c r="W298" s="66"/>
      <c r="X298" s="67"/>
      <c r="Y298" s="64"/>
      <c r="Z298" s="68"/>
      <c r="AA298" s="66"/>
      <c r="AB298" s="31"/>
      <c r="AC298" s="3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2" pageOrder="downThenOver" orientation="landscape" blackAndWhite="false" draft="false" cellComments="none" horizontalDpi="300" verticalDpi="300" copies="1"/>
  <headerFooter differentFirst="false" differentOddEven="false">
    <oddHeader/>
    <oddFooter>&amp;L&amp;"Arial,Bold"Enron Corp Confidential&amp;C&amp;D&amp;RPage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2001-02-12T20:47:10Z</dcterms:created>
  <dc:creator/>
  <dc:description/>
  <dc:language>en-US</dc:language>
  <cp:lastModifiedBy>Douglas J Nelson</cp:lastModifiedBy>
  <cp:lastPrinted>2001-05-25T18:27:33Z</cp:lastPrinted>
  <dcterms:modified xsi:type="dcterms:W3CDTF">2001-05-29T11:58:45Z</dcterms:modified>
  <cp:revision>0</cp:revision>
  <dc:subject/>
  <dc:title/>
</cp:coreProperties>
</file>