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recast" sheetId="1" state="visible" r:id="rId3"/>
    <sheet name="Adjustments &amp; Maintanence" sheetId="2" state="visible" r:id="rId4"/>
    <sheet name="Curves" sheetId="3" state="visible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function="false" hidden="false" localSheetId="0" name="_xlnm.Print_Area" vbProcedure="false">Forecast!$B$1:$Z$31</definedName>
    <definedName function="false" hidden="false" name="cali00" vbProcedure="false">'[2]Cali Prod'!$A$286:$C$652</definedName>
    <definedName function="false" hidden="false" name="cali99" vbProcedure="false">'[2]Cali Prod'!$A$3:$C$285</definedName>
    <definedName function="false" hidden="false" name="demand00" vbProcedure="false">[2]demand!$A$286:$C$652</definedName>
    <definedName function="false" hidden="false" name="demand99" vbProcedure="false">[2]demand!$A$3:$C$285</definedName>
    <definedName function="false" hidden="false" name="EndDate" vbProcedure="false">[2]Upload!$C$3</definedName>
    <definedName function="false" hidden="false" name="epng00" vbProcedure="false">[2]EPNG!$A$286:$C$652</definedName>
    <definedName function="false" hidden="false" name="epng99" vbProcedure="false">[2]EPNG!$A$3:$C$285</definedName>
    <definedName function="false" hidden="false" name="invchng00" vbProcedure="false">'[2]Inv Change'!$A$286:$C$652</definedName>
    <definedName function="false" hidden="false" name="invchng99" vbProcedure="false">'[2]Inv Change'!$A$3:$C$285</definedName>
    <definedName function="false" hidden="false" name="ISO99" vbProcedure="false">#REF!</definedName>
    <definedName function="false" hidden="false" name="Kern00" vbProcedure="false">'[2]Kern River GT'!$A$286:$C$652</definedName>
    <definedName function="false" hidden="false" name="kern99" vbProcedure="false">'[2]Kern River GT'!$A$3:$C$285</definedName>
    <definedName function="false" hidden="false" name="kernstation00" vbProcedure="false">[2]Kern!$A$286:$C$652</definedName>
    <definedName function="false" hidden="false" name="KernStation99" vbProcedure="false">[2]Kern!$A$3:$C$285</definedName>
    <definedName function="false" hidden="false" name="krs00" vbProcedure="false">[2]KRS!$A$286:$C$652</definedName>
    <definedName function="false" hidden="false" name="KRS99" vbProcedure="false">[2]KRS!$A$3:$C$285</definedName>
    <definedName function="false" hidden="false" name="luaf00" vbProcedure="false">'[2]fuel &amp; luaf'!$A$286:$C$652</definedName>
    <definedName function="false" hidden="false" name="Luaf99" vbProcedure="false">'[2]fuel &amp; luaf'!$A$3:$C$285</definedName>
    <definedName function="false" hidden="false" name="NonScheduled97" vbProcedure="false">#REF!</definedName>
    <definedName function="false" hidden="false" name="NonScheduled98" vbProcedure="false">#REF!</definedName>
    <definedName function="false" hidden="false" name="onsys00" vbProcedure="false">'[2]On System'!$A$286:$C$652</definedName>
    <definedName function="false" hidden="false" name="OnSys99" vbProcedure="false">'[2]On System'!$A$3:$C$285</definedName>
    <definedName function="false" hidden="false" name="PGECodeRange" vbProcedure="false">[2]Upload!$B$10:$C$29</definedName>
    <definedName function="false" hidden="false" name="PGEDateRange" vbProcedure="false">[2]Upload!$C$32</definedName>
    <definedName function="false" hidden="false" name="pgegt00" vbProcedure="false">[2]Malin!$A$286:$C$652</definedName>
    <definedName function="false" hidden="false" name="pgegt99" vbProcedure="false">[2]Malin!$A$3:$C$285</definedName>
    <definedName function="false" hidden="false" name="pgeinj00" vbProcedure="false">'[2]PG&amp;E Inj'!$A$286:$C$652</definedName>
    <definedName function="false" hidden="false" name="pgeinj99" vbProcedure="false">'[2]PG&amp;E Inj'!$A$3:$C$285</definedName>
    <definedName function="false" hidden="false" name="pgewd00" vbProcedure="false">'[2]PG&amp;E WD'!$A$286:$C$652</definedName>
    <definedName function="false" hidden="false" name="pgewd99" vbProcedure="false">'[2]PG&amp;E WD'!$A$3:$C$285</definedName>
    <definedName function="false" hidden="false" name="pgt96" vbProcedure="false">'[1]1996'!$A$6:$AE$372</definedName>
    <definedName function="false" hidden="false" name="pgt97" vbProcedure="false">'[1]1997'!$A$6:$AE$371</definedName>
    <definedName function="false" hidden="false" name="PGT98" vbProcedure="false">'[1]1998'!$A$6:$AE$371</definedName>
    <definedName function="false" hidden="false" name="Pgt99" vbProcedure="false">'[1]1999'!$A$6:$AE$371</definedName>
    <definedName function="false" hidden="false" name="SocalCodeRange" vbProcedure="false">[2]Upload!$B$10:$C$29</definedName>
    <definedName function="false" hidden="false" name="SocalDateRange" vbProcedure="false">[2]Upload!$C$32</definedName>
    <definedName function="false" hidden="false" name="StartDate" vbProcedure="false">[2]Upload!$C$2</definedName>
    <definedName function="false" hidden="false" name="supply00" vbProcedure="false">'[2]Total Supply'!$A$286:$C$652</definedName>
    <definedName function="false" hidden="false" name="supply99" vbProcedure="false">'[2]Total Supply'!$A$3:$C$285</definedName>
    <definedName function="false" hidden="false" name="swg00" vbProcedure="false">[2]SWG!$A$286:$C$652</definedName>
    <definedName function="false" hidden="false" name="SWG99" vbProcedure="false">[2]SWG!$A$3:$C$285</definedName>
    <definedName function="false" hidden="false" name="tw00" vbProcedure="false">[2]TW!$A$286:$C$652</definedName>
    <definedName function="false" hidden="false" name="TW99" vbProcedure="false">[2]TW!$A$3:$C$285</definedName>
    <definedName function="false" hidden="false" name="weather95" vbProcedure="false">#REF!</definedName>
    <definedName function="false" hidden="false" name="weather96" vbProcedure="false">#REF!</definedName>
    <definedName function="false" hidden="false" name="weather97" vbProcedure="false">#REF!</definedName>
    <definedName function="false" hidden="false" name="weather98" vbProcedure="false">#REF!</definedName>
    <definedName function="false" hidden="false" name="weather99" vbProcedure="false">#REF!</definedName>
    <definedName function="false" hidden="false" name="wg00" vbProcedure="false">'[2]Wild Goose'!$A$286:$C$652</definedName>
    <definedName function="false" hidden="false" name="WG99" vbProcedure="false">'[2]Wild Goose'!$A$3:$C$285</definedName>
    <definedName function="false" hidden="false" name="wgs00" vbProcedure="false">'[2]WG WD'!$A$286:$C$652</definedName>
    <definedName function="false" hidden="false" name="wgs99" vbProcedure="false">'[2]WG WD'!$A$3:$C$285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<sst xmlns="http://schemas.openxmlformats.org/spreadsheetml/2006/main" count="222" uniqueCount="72">
  <si>
    <t xml:space="preserve">SUPPLY</t>
  </si>
  <si>
    <t xml:space="preserve">DEMAND</t>
  </si>
  <si>
    <t xml:space="preserve">Storage</t>
  </si>
  <si>
    <t xml:space="preserve">Malin</t>
  </si>
  <si>
    <t xml:space="preserve">In State</t>
  </si>
  <si>
    <t xml:space="preserve">TW</t>
  </si>
  <si>
    <t xml:space="preserve">EPNG</t>
  </si>
  <si>
    <t xml:space="preserve">Daggett</t>
  </si>
  <si>
    <t xml:space="preserve">Total Baja</t>
  </si>
  <si>
    <t xml:space="preserve">KRS</t>
  </si>
  <si>
    <t xml:space="preserve">Total Redwood</t>
  </si>
  <si>
    <t xml:space="preserve">Supply Adj.</t>
  </si>
  <si>
    <t xml:space="preserve">Total Supply</t>
  </si>
  <si>
    <t xml:space="preserve">Residential</t>
  </si>
  <si>
    <t xml:space="preserve">Industrial</t>
  </si>
  <si>
    <t xml:space="preserve">Power</t>
  </si>
  <si>
    <t xml:space="preserve">On-System</t>
  </si>
  <si>
    <t xml:space="preserve">SWG</t>
  </si>
  <si>
    <t xml:space="preserve">Fuel</t>
  </si>
  <si>
    <t xml:space="preserve">New Generation</t>
  </si>
  <si>
    <t xml:space="preserve">Total Demand</t>
  </si>
  <si>
    <t xml:space="preserve">PG&amp;E</t>
  </si>
  <si>
    <t xml:space="preserve">Wild Goose</t>
  </si>
  <si>
    <t xml:space="preserve">Total Storage</t>
  </si>
  <si>
    <t xml:space="preserve">Total Mo. Activity</t>
  </si>
  <si>
    <t xml:space="preserve">System Bal</t>
  </si>
  <si>
    <t xml:space="preserve">Aeco/Malin Variable</t>
  </si>
  <si>
    <t xml:space="preserve">Summer</t>
  </si>
  <si>
    <t xml:space="preserve">Socal/Malin Variable</t>
  </si>
  <si>
    <t xml:space="preserve">Baja</t>
  </si>
  <si>
    <t xml:space="preserve">Winter</t>
  </si>
  <si>
    <t xml:space="preserve">Socal/SJ</t>
  </si>
  <si>
    <t xml:space="preserve">KRS Demand</t>
  </si>
  <si>
    <t xml:space="preserve">KRS Supply</t>
  </si>
  <si>
    <t xml:space="preserve">Lodi Starts</t>
  </si>
  <si>
    <t xml:space="preserve">.</t>
  </si>
  <si>
    <t xml:space="preserve">Malin Assumptions</t>
  </si>
  <si>
    <t xml:space="preserve">Winter Peak Day</t>
  </si>
  <si>
    <t xml:space="preserve">Supply</t>
  </si>
  <si>
    <t xml:space="preserve">Demand</t>
  </si>
  <si>
    <t xml:space="preserve">Summer: If Aeco/Malin &gt; variable, 1850, 1700</t>
  </si>
  <si>
    <t xml:space="preserve">Winter: If Socal/Malin &gt; variable, 1800, 1650</t>
  </si>
  <si>
    <t xml:space="preserve">SF</t>
  </si>
  <si>
    <t xml:space="preserve">55 / 44</t>
  </si>
  <si>
    <t xml:space="preserve">56 / 38</t>
  </si>
  <si>
    <t xml:space="preserve">Baja Assumptions</t>
  </si>
  <si>
    <t xml:space="preserve">Sacr</t>
  </si>
  <si>
    <t xml:space="preserve">57 / 30</t>
  </si>
  <si>
    <t xml:space="preserve">52 / 29</t>
  </si>
  <si>
    <t xml:space="preserve">If Socal/SJ &gt;$0.60, 800, 650</t>
  </si>
  <si>
    <t xml:space="preserve">Summer Peak Day</t>
  </si>
  <si>
    <t xml:space="preserve">KRS Supply Assumptions</t>
  </si>
  <si>
    <t xml:space="preserve">Summer: Supply of 50</t>
  </si>
  <si>
    <t xml:space="preserve">69 / 53</t>
  </si>
  <si>
    <t xml:space="preserve">71 / 54</t>
  </si>
  <si>
    <t xml:space="preserve">Winter: Supply of 150</t>
  </si>
  <si>
    <t xml:space="preserve">95 / 60</t>
  </si>
  <si>
    <t xml:space="preserve">99 / 64</t>
  </si>
  <si>
    <t xml:space="preserve">KRS Demand Assumptions</t>
  </si>
  <si>
    <t xml:space="preserve">If Socal/Malin &gt; variable, 300,150</t>
  </si>
  <si>
    <t xml:space="preserve">If Malin &gt; Socal, 0</t>
  </si>
  <si>
    <t xml:space="preserve">Date</t>
  </si>
  <si>
    <t xml:space="preserve">NX</t>
  </si>
  <si>
    <t xml:space="preserve">Socal</t>
  </si>
  <si>
    <t xml:space="preserve">Rockies</t>
  </si>
  <si>
    <t xml:space="preserve">Permian</t>
  </si>
  <si>
    <t xml:space="preserve">Waha</t>
  </si>
  <si>
    <t xml:space="preserve">SJ</t>
  </si>
  <si>
    <t xml:space="preserve">Aeco</t>
  </si>
  <si>
    <t xml:space="preserve">LIBOR</t>
  </si>
  <si>
    <t xml:space="preserve">Socal/Malin</t>
  </si>
  <si>
    <t xml:space="preserve">Malin/Aeco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</si>
</sst>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#,##0_);[RED]\(#,##0\)"/>
    <numFmt numFmtId="166" formatCode="[$-409]d\-mmm\-yy"/>
    <numFmt numFmtId="167" formatCode="0%"/>
    <numFmt numFmtId="168" formatCode="[$-409]mmm\-yy"/>
    <numFmt numFmtId="169" formatCode="m/d/yy"/>
    <numFmt numFmtId="170" formatCode="0.000"/>
    <numFmt numFmtId="171" formatCode="[$-409]#,##0.00_);[RED]\(#,##0.00\)"/>
    <numFmt numFmtId="172" formatCode="[$-409]m/d/yyyy"/>
    <numFmt numFmtId="173" formatCode="0.000_);[RED]\(0.000\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"/>
      <family val="0"/>
    </font>
    <font>
      <sz val="9"/>
      <name val="Geneva"/>
      <family val="0"/>
    </font>
    <font>
      <sz val="8"/>
      <name val="Arial"/>
      <family val="2"/>
    </font>
    <font>
      <b val="true"/>
      <sz val="8"/>
      <name val="Arial"/>
      <family val="2"/>
    </font>
    <font>
      <b val="true"/>
      <u val="single"/>
      <sz val="8"/>
      <name val="Arial"/>
      <family val="2"/>
    </font>
    <font>
      <b val="true"/>
      <u val="single"/>
      <sz val="8"/>
      <color rgb="FF0000FF"/>
      <name val="Arial"/>
      <family val="2"/>
    </font>
    <font>
      <sz val="8"/>
      <color rgb="FF0000FF"/>
      <name val="Arial"/>
      <family val="2"/>
    </font>
    <font>
      <b val="true"/>
      <sz val="8"/>
      <color rgb="FF0000FF"/>
      <name val="Arial"/>
      <family val="2"/>
    </font>
    <font>
      <b val="true"/>
      <sz val="8"/>
      <color rgb="FFFFFFFF"/>
      <name val="Arial"/>
      <family val="2"/>
    </font>
    <font>
      <sz val="8"/>
      <name val="Arial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333399"/>
        <bgColor rgb="FF003366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 style="medium"/>
      <top/>
      <bottom style="medium"/>
      <diagonal/>
    </border>
  </borders>
  <cellStyleXfs count="7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2" borderId="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2" borderId="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2" borderId="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3" borderId="5" xfId="6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1" xfId="6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6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4" borderId="6" xfId="65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4" borderId="7" xfId="65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4" borderId="7" xfId="65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4" borderId="8" xfId="65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3" borderId="0" xfId="65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3" borderId="9" xfId="65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3" borderId="3" xfId="65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3" xfId="65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3" borderId="4" xfId="65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65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6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4" xfId="6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9" xfId="6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4" xfId="6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6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9" xfId="6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2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5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89 Forecast" xfId="20"/>
    <cellStyle name="Normal_Anad Bsn" xfId="21"/>
    <cellStyle name="Normal_Avc_hist" xfId="22"/>
    <cellStyle name="Normal_Capacity" xfId="23"/>
    <cellStyle name="Normal_Chehalis" xfId="24"/>
    <cellStyle name="Normal_Data" xfId="25"/>
    <cellStyle name="Normal_data_1" xfId="26"/>
    <cellStyle name="Normal_EOC N ML" xfId="27"/>
    <cellStyle name="Normal_EOC N ML 1997" xfId="28"/>
    <cellStyle name="Normal_EOC N ML 1998" xfId="29"/>
    <cellStyle name="Normal_Flows" xfId="30"/>
    <cellStyle name="Normal_Forecast" xfId="31"/>
    <cellStyle name="Normal_Kemmerer" xfId="32"/>
    <cellStyle name="Normal_La Plata B" xfId="33"/>
    <cellStyle name="Normal_N Perm" xfId="34"/>
    <cellStyle name="Normal_Opal Plant" xfId="35"/>
    <cellStyle name="Normal_Prices" xfId="36"/>
    <cellStyle name="Normal_Rolling Avg." xfId="37"/>
    <cellStyle name="Normal_Roosevelt" xfId="38"/>
    <cellStyle name="Normal_SC Flows2" xfId="39"/>
    <cellStyle name="Normal_SC Flows3" xfId="40"/>
    <cellStyle name="Normal_Sheet1" xfId="41"/>
    <cellStyle name="Normal_Sheet12" xfId="42"/>
    <cellStyle name="Normal_Sheet13" xfId="43"/>
    <cellStyle name="Normal_Sheet14" xfId="44"/>
    <cellStyle name="Normal_Sheet1_1" xfId="45"/>
    <cellStyle name="Normal_Sheet1_data" xfId="46"/>
    <cellStyle name="Normal_Sheet1_Forecast" xfId="47"/>
    <cellStyle name="Normal_Sheet1_Gas Daily" xfId="48"/>
    <cellStyle name="Normal_Sheet1_PGT" xfId="49"/>
    <cellStyle name="Normal_Sheet1_Sheet2" xfId="50"/>
    <cellStyle name="Normal_Sheet1_Sheet3" xfId="51"/>
    <cellStyle name="Normal_Sheet1_Sheet5" xfId="52"/>
    <cellStyle name="Normal_Sheet1_Socal_Flows" xfId="53"/>
    <cellStyle name="Normal_Sheet2" xfId="54"/>
    <cellStyle name="Normal_Sheet3" xfId="55"/>
    <cellStyle name="Normal_Sheet4" xfId="56"/>
    <cellStyle name="Normal_Sheet5" xfId="57"/>
    <cellStyle name="Normal_Sheet6" xfId="58"/>
    <cellStyle name="Normal_Sheet7" xfId="59"/>
    <cellStyle name="Normal_Sheet8" xfId="60"/>
    <cellStyle name="Normal_Sheet9" xfId="61"/>
    <cellStyle name="Normal_SJ East" xfId="62"/>
    <cellStyle name="Normal_SJ West" xfId="63"/>
    <cellStyle name="Normal_Socal Flows" xfId="64"/>
    <cellStyle name="Normal_Socal_Flows" xfId="65"/>
    <cellStyle name="Normal_Stanfield Delivery" xfId="66"/>
    <cellStyle name="Normal_Stanfield Receipt" xfId="67"/>
    <cellStyle name="Normal_Sumas-Sipi" xfId="68"/>
    <cellStyle name="Normal_Weather Daily" xfId="6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externalLink" Target="externalLinks/externalLink5.xml"/><Relationship Id="rId11" Type="http://schemas.openxmlformats.org/officeDocument/2006/relationships/externalLink" Target="externalLinks/externalLink6.xml"/><Relationship Id="rId12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asTrading/west_desk/GasReports/PG&amp;E_Flows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Portland/Fundamentals/WestGas/PGT_Flows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asReports/PG&amp;E_Flows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gasreports/pg&amp;e_flows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asReports/socalfcst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asReports/curvefetch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pload"/>
      <sheetName val="Sheet2"/>
      <sheetName val="Ops"/>
      <sheetName val="Sheet3"/>
      <sheetName val="On System"/>
      <sheetName val="Data"/>
      <sheetName val="KRS"/>
      <sheetName val="SWG"/>
      <sheetName val="fuel &amp; luaf"/>
      <sheetName val="PG&amp;E Inj"/>
      <sheetName val="Kern River GT"/>
      <sheetName val="Wild Goose"/>
      <sheetName val="demand"/>
      <sheetName val="Malin"/>
      <sheetName val="Cali Prod"/>
      <sheetName val="TW"/>
      <sheetName val="EPNG"/>
      <sheetName val="Kern"/>
      <sheetName val="PG&amp;E WD"/>
      <sheetName val="WG WD"/>
      <sheetName val="Total Supply"/>
      <sheetName val="Inv Change"/>
      <sheetName val="gas daily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Map"/>
      <sheetName val="data"/>
      <sheetName val="1999"/>
      <sheetName val="1998"/>
      <sheetName val="1997"/>
      <sheetName val="1996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Upload"/>
      <sheetName val="Sheet2"/>
      <sheetName val="Ops"/>
      <sheetName val="Sheet3"/>
      <sheetName val="On System"/>
      <sheetName val="Data"/>
      <sheetName val="KRS"/>
      <sheetName val="SWG"/>
      <sheetName val="fuel &amp; luaf"/>
      <sheetName val="PG&amp;E Inj"/>
      <sheetName val="Kern River GT"/>
      <sheetName val="Wild Goose"/>
      <sheetName val="demand"/>
      <sheetName val="Malin"/>
      <sheetName val="Cali Prod"/>
      <sheetName val="TW"/>
      <sheetName val="EPNG"/>
      <sheetName val="Kern"/>
      <sheetName val="PG&amp;E WD"/>
      <sheetName val="WG WD"/>
      <sheetName val="Total Supply"/>
      <sheetName val="Inv Change"/>
      <sheetName val="gas daily"/>
      <sheetName val="Sheet1"/>
    </sheetNames>
    <sheetDataSet>
      <sheetData sheetId="0"/>
      <sheetData sheetId="1"/>
      <sheetData sheetId="2">
        <row r="41">
          <cell r="AG41">
            <v>36250</v>
          </cell>
          <cell r="AH41">
            <v>4000000</v>
          </cell>
          <cell r="AI41">
            <v>68072000</v>
          </cell>
          <cell r="AJ41">
            <v>72072000</v>
          </cell>
        </row>
        <row r="42">
          <cell r="AG42">
            <v>36280</v>
          </cell>
          <cell r="AH42">
            <v>4833000</v>
          </cell>
          <cell r="AI42">
            <v>76038000</v>
          </cell>
          <cell r="AJ42">
            <v>80871000</v>
          </cell>
        </row>
        <row r="43">
          <cell r="AG43">
            <v>36311</v>
          </cell>
          <cell r="AH43">
            <v>6090000</v>
          </cell>
          <cell r="AI43">
            <v>82686000</v>
          </cell>
          <cell r="AJ43">
            <v>88776000</v>
          </cell>
        </row>
        <row r="44">
          <cell r="AG44">
            <v>36341</v>
          </cell>
          <cell r="AH44">
            <v>7764000</v>
          </cell>
          <cell r="AI44">
            <v>89246000</v>
          </cell>
          <cell r="AJ44">
            <v>97010000</v>
          </cell>
        </row>
        <row r="45">
          <cell r="AG45">
            <v>36372</v>
          </cell>
          <cell r="AH45">
            <v>9704000</v>
          </cell>
          <cell r="AI45">
            <v>91285000</v>
          </cell>
          <cell r="AJ45">
            <v>100989000</v>
          </cell>
        </row>
        <row r="46">
          <cell r="AG46">
            <v>36403</v>
          </cell>
          <cell r="AH46">
            <v>10929000</v>
          </cell>
          <cell r="AI46">
            <v>88079000</v>
          </cell>
          <cell r="AJ46">
            <v>99008000</v>
          </cell>
        </row>
        <row r="47">
          <cell r="AG47">
            <v>36433</v>
          </cell>
          <cell r="AH47">
            <v>12099000</v>
          </cell>
          <cell r="AI47">
            <v>88920000</v>
          </cell>
          <cell r="AJ47">
            <v>101019000</v>
          </cell>
        </row>
        <row r="48">
          <cell r="AG48">
            <v>36464</v>
          </cell>
          <cell r="AH48">
            <v>12355000</v>
          </cell>
          <cell r="AI48">
            <v>91168000</v>
          </cell>
          <cell r="AJ48">
            <v>103523000</v>
          </cell>
        </row>
        <row r="49">
          <cell r="AG49">
            <v>36494</v>
          </cell>
          <cell r="AH49">
            <v>12661000</v>
          </cell>
          <cell r="AI49">
            <v>92074000</v>
          </cell>
          <cell r="AJ49">
            <v>104735000</v>
          </cell>
        </row>
        <row r="50">
          <cell r="AG50">
            <v>36525</v>
          </cell>
          <cell r="AH50">
            <v>9959000</v>
          </cell>
          <cell r="AI50">
            <v>82490000</v>
          </cell>
          <cell r="AJ50">
            <v>92449000</v>
          </cell>
        </row>
        <row r="51">
          <cell r="AG51">
            <v>36556</v>
          </cell>
          <cell r="AH51">
            <v>7756000</v>
          </cell>
          <cell r="AI51">
            <v>71281000</v>
          </cell>
          <cell r="AJ51">
            <v>79037000</v>
          </cell>
        </row>
        <row r="52">
          <cell r="AG52">
            <v>36585</v>
          </cell>
          <cell r="AH52">
            <v>7144000</v>
          </cell>
          <cell r="AI52">
            <v>63887000</v>
          </cell>
          <cell r="AJ52">
            <v>71031000</v>
          </cell>
        </row>
        <row r="53">
          <cell r="AG53">
            <v>36616</v>
          </cell>
          <cell r="AH53">
            <v>8615000</v>
          </cell>
          <cell r="AI53">
            <v>66627000</v>
          </cell>
          <cell r="AJ53">
            <v>75242000</v>
          </cell>
        </row>
        <row r="54">
          <cell r="AG54">
            <v>36646</v>
          </cell>
          <cell r="AH54">
            <v>10353000</v>
          </cell>
          <cell r="AI54">
            <v>74836000</v>
          </cell>
          <cell r="AJ54">
            <v>85189000</v>
          </cell>
        </row>
        <row r="55">
          <cell r="AG55">
            <v>36677</v>
          </cell>
          <cell r="AH55">
            <v>11592400</v>
          </cell>
          <cell r="AI55">
            <v>81068000</v>
          </cell>
          <cell r="AJ55">
            <v>92660400</v>
          </cell>
        </row>
        <row r="56">
          <cell r="AG56">
            <v>36707</v>
          </cell>
          <cell r="AH56">
            <v>11080500</v>
          </cell>
          <cell r="AI56">
            <v>85640000</v>
          </cell>
          <cell r="AJ56">
            <v>96720500</v>
          </cell>
        </row>
        <row r="57">
          <cell r="AG57">
            <v>36738</v>
          </cell>
          <cell r="AH57">
            <v>11432500</v>
          </cell>
          <cell r="AI57">
            <v>85984000</v>
          </cell>
          <cell r="AJ57">
            <v>97416500</v>
          </cell>
        </row>
        <row r="58">
          <cell r="AG58">
            <v>36769</v>
          </cell>
          <cell r="AH58">
            <v>11355500</v>
          </cell>
          <cell r="AI58">
            <v>79131000</v>
          </cell>
          <cell r="AJ58">
            <v>90486500</v>
          </cell>
        </row>
        <row r="59">
          <cell r="AG59">
            <v>36799</v>
          </cell>
          <cell r="AH59">
            <v>11454500</v>
          </cell>
          <cell r="AI59">
            <v>76889000</v>
          </cell>
          <cell r="AJ59">
            <v>88343500</v>
          </cell>
        </row>
        <row r="60">
          <cell r="AG60">
            <v>36830</v>
          </cell>
          <cell r="AH60">
            <v>12174500</v>
          </cell>
          <cell r="AI60">
            <v>79346000</v>
          </cell>
          <cell r="AJ60">
            <v>91520500</v>
          </cell>
        </row>
        <row r="61">
          <cell r="AG61">
            <v>36860</v>
          </cell>
          <cell r="AH61">
            <v>9927500</v>
          </cell>
          <cell r="AI61">
            <v>67203000</v>
          </cell>
          <cell r="AJ61">
            <v>77130500</v>
          </cell>
        </row>
        <row r="62">
          <cell r="AG62">
            <v>36891</v>
          </cell>
          <cell r="AH62">
            <v>6820500</v>
          </cell>
          <cell r="AI62">
            <v>60722000</v>
          </cell>
          <cell r="AJ62">
            <v>67542500</v>
          </cell>
        </row>
        <row r="63">
          <cell r="AG63">
            <v>36922</v>
          </cell>
          <cell r="AH63">
            <v>6272500</v>
          </cell>
          <cell r="AI63">
            <v>54476000</v>
          </cell>
          <cell r="AJ63">
            <v>60748500</v>
          </cell>
        </row>
        <row r="64">
          <cell r="AG64">
            <v>36950</v>
          </cell>
        </row>
        <row r="65">
          <cell r="AG65">
            <v>36981</v>
          </cell>
        </row>
        <row r="66">
          <cell r="AG66">
            <v>37011</v>
          </cell>
        </row>
        <row r="67">
          <cell r="AG67">
            <v>37042</v>
          </cell>
        </row>
        <row r="68">
          <cell r="AG68">
            <v>37072</v>
          </cell>
        </row>
        <row r="69">
          <cell r="AG69">
            <v>37103</v>
          </cell>
        </row>
        <row r="70">
          <cell r="AG70">
            <v>37134</v>
          </cell>
        </row>
        <row r="71">
          <cell r="AG71">
            <v>37164</v>
          </cell>
        </row>
        <row r="72">
          <cell r="AG72">
            <v>37195</v>
          </cell>
        </row>
        <row r="73">
          <cell r="AG73">
            <v>37225</v>
          </cell>
        </row>
        <row r="74">
          <cell r="AG74">
            <v>37256</v>
          </cell>
        </row>
      </sheetData>
      <sheetData sheetId="3"/>
      <sheetData sheetId="4">
        <row r="4">
          <cell r="T4">
            <v>36220</v>
          </cell>
          <cell r="U4">
            <v>2540428.57142857</v>
          </cell>
        </row>
        <row r="5">
          <cell r="T5">
            <v>36251</v>
          </cell>
          <cell r="U5">
            <v>2249760</v>
          </cell>
        </row>
        <row r="6">
          <cell r="T6">
            <v>36281</v>
          </cell>
          <cell r="U6">
            <v>1955047.61904762</v>
          </cell>
        </row>
        <row r="7">
          <cell r="T7">
            <v>36312</v>
          </cell>
          <cell r="U7">
            <v>1556913.04347826</v>
          </cell>
        </row>
        <row r="8">
          <cell r="T8">
            <v>36342</v>
          </cell>
          <cell r="U8">
            <v>1703931.03448276</v>
          </cell>
        </row>
        <row r="9">
          <cell r="T9">
            <v>36373</v>
          </cell>
          <cell r="U9">
            <v>1901035.71428571</v>
          </cell>
        </row>
        <row r="10">
          <cell r="T10">
            <v>36404</v>
          </cell>
          <cell r="U10">
            <v>1983586.20689655</v>
          </cell>
        </row>
        <row r="11">
          <cell r="T11">
            <v>36434</v>
          </cell>
          <cell r="U11">
            <v>2175451.61290323</v>
          </cell>
        </row>
        <row r="12">
          <cell r="T12">
            <v>36465</v>
          </cell>
          <cell r="U12">
            <v>2223551.72413793</v>
          </cell>
        </row>
        <row r="13">
          <cell r="T13">
            <v>36495</v>
          </cell>
          <cell r="U13">
            <v>2764258.06451613</v>
          </cell>
        </row>
        <row r="14">
          <cell r="T14">
            <v>36526</v>
          </cell>
          <cell r="U14">
            <v>2630774.19354839</v>
          </cell>
        </row>
        <row r="15">
          <cell r="T15">
            <v>36557</v>
          </cell>
          <cell r="U15">
            <v>2454206.89655172</v>
          </cell>
        </row>
        <row r="16">
          <cell r="T16">
            <v>36586</v>
          </cell>
          <cell r="U16">
            <v>2118096.77419355</v>
          </cell>
        </row>
        <row r="17">
          <cell r="T17">
            <v>36617</v>
          </cell>
          <cell r="U17">
            <v>1763166.66666667</v>
          </cell>
        </row>
        <row r="18">
          <cell r="T18">
            <v>36647</v>
          </cell>
          <cell r="U18">
            <v>1902387.09677419</v>
          </cell>
        </row>
        <row r="19">
          <cell r="T19">
            <v>36678</v>
          </cell>
          <cell r="U19">
            <v>2096666.66666667</v>
          </cell>
        </row>
        <row r="20">
          <cell r="T20">
            <v>36708</v>
          </cell>
          <cell r="U20">
            <v>2189483.87096774</v>
          </cell>
        </row>
        <row r="21">
          <cell r="T21">
            <v>36739</v>
          </cell>
          <cell r="U21">
            <v>2553161.29032258</v>
          </cell>
        </row>
        <row r="22">
          <cell r="T22">
            <v>36770</v>
          </cell>
          <cell r="U22">
            <v>2501233.33333333</v>
          </cell>
        </row>
        <row r="23">
          <cell r="T23">
            <v>36800</v>
          </cell>
          <cell r="U23">
            <v>2397870.96774194</v>
          </cell>
        </row>
        <row r="24">
          <cell r="T24">
            <v>36831</v>
          </cell>
          <cell r="U24">
            <v>2973300</v>
          </cell>
        </row>
        <row r="25">
          <cell r="T25">
            <v>36861</v>
          </cell>
          <cell r="U25">
            <v>2880935.48387097</v>
          </cell>
        </row>
        <row r="26">
          <cell r="T26">
            <v>36892</v>
          </cell>
          <cell r="U26">
            <v>2967916.66666667</v>
          </cell>
        </row>
        <row r="27">
          <cell r="T27">
            <v>36923</v>
          </cell>
          <cell r="U27" t="e">
            <v>#VALUE!</v>
          </cell>
        </row>
        <row r="28">
          <cell r="T28">
            <v>36951</v>
          </cell>
          <cell r="U28" t="e">
            <v>#VALUE!</v>
          </cell>
        </row>
        <row r="29">
          <cell r="T29">
            <v>36982</v>
          </cell>
          <cell r="U29" t="e">
            <v>#VALUE!</v>
          </cell>
        </row>
        <row r="30">
          <cell r="T30">
            <v>37012</v>
          </cell>
          <cell r="U30" t="e">
            <v>#VALUE!</v>
          </cell>
        </row>
        <row r="31">
          <cell r="T31">
            <v>37043</v>
          </cell>
          <cell r="U31" t="e">
            <v>#VALUE!</v>
          </cell>
        </row>
        <row r="32">
          <cell r="T32">
            <v>37073</v>
          </cell>
          <cell r="U32" t="e">
            <v>#VALUE!</v>
          </cell>
        </row>
        <row r="33">
          <cell r="T33">
            <v>37104</v>
          </cell>
          <cell r="U33" t="e">
            <v>#VALUE!</v>
          </cell>
        </row>
        <row r="34">
          <cell r="T34">
            <v>37135</v>
          </cell>
          <cell r="U34" t="e">
            <v>#VALUE!</v>
          </cell>
        </row>
        <row r="35">
          <cell r="T35">
            <v>37165</v>
          </cell>
          <cell r="U35" t="e">
            <v>#VALUE!</v>
          </cell>
        </row>
        <row r="36">
          <cell r="T36">
            <v>37196</v>
          </cell>
          <cell r="U36" t="e">
            <v>#VALUE!</v>
          </cell>
        </row>
        <row r="37">
          <cell r="T37">
            <v>37226</v>
          </cell>
          <cell r="U37" t="e">
            <v>#VALUE!</v>
          </cell>
        </row>
      </sheetData>
      <sheetData sheetId="5"/>
      <sheetData sheetId="6">
        <row r="4">
          <cell r="S4">
            <v>36220</v>
          </cell>
          <cell r="T4">
            <v>324285.714285714</v>
          </cell>
        </row>
        <row r="5">
          <cell r="S5">
            <v>36251</v>
          </cell>
          <cell r="T5">
            <v>354720</v>
          </cell>
        </row>
        <row r="6">
          <cell r="S6">
            <v>36281</v>
          </cell>
          <cell r="T6">
            <v>326904.761904762</v>
          </cell>
        </row>
        <row r="7">
          <cell r="S7">
            <v>36312</v>
          </cell>
          <cell r="T7">
            <v>375913.043478261</v>
          </cell>
        </row>
        <row r="8">
          <cell r="S8">
            <v>36342</v>
          </cell>
          <cell r="T8">
            <v>364931.034482759</v>
          </cell>
        </row>
        <row r="9">
          <cell r="S9">
            <v>36373</v>
          </cell>
          <cell r="T9">
            <v>272071.428571429</v>
          </cell>
        </row>
        <row r="10">
          <cell r="S10">
            <v>36404</v>
          </cell>
          <cell r="T10">
            <v>269862.068965517</v>
          </cell>
        </row>
        <row r="11">
          <cell r="S11">
            <v>36434</v>
          </cell>
          <cell r="T11">
            <v>213838.709677419</v>
          </cell>
        </row>
        <row r="12">
          <cell r="S12">
            <v>36465</v>
          </cell>
          <cell r="T12">
            <v>142137.931034483</v>
          </cell>
        </row>
        <row r="13">
          <cell r="S13">
            <v>36495</v>
          </cell>
          <cell r="T13">
            <v>154516.129032258</v>
          </cell>
        </row>
        <row r="14">
          <cell r="S14">
            <v>36526</v>
          </cell>
          <cell r="T14">
            <v>108193.548387097</v>
          </cell>
        </row>
        <row r="15">
          <cell r="S15">
            <v>36557</v>
          </cell>
          <cell r="T15">
            <v>177827.586206897</v>
          </cell>
        </row>
        <row r="16">
          <cell r="S16">
            <v>36586</v>
          </cell>
          <cell r="T16">
            <v>201903.225806452</v>
          </cell>
        </row>
        <row r="17">
          <cell r="S17">
            <v>36617</v>
          </cell>
          <cell r="T17">
            <v>188166.666666667</v>
          </cell>
        </row>
        <row r="18">
          <cell r="S18">
            <v>36647</v>
          </cell>
          <cell r="T18">
            <v>264806.451612903</v>
          </cell>
        </row>
        <row r="19">
          <cell r="S19">
            <v>36678</v>
          </cell>
          <cell r="T19">
            <v>337066.666666667</v>
          </cell>
        </row>
        <row r="20">
          <cell r="S20">
            <v>36708</v>
          </cell>
          <cell r="T20">
            <v>368161.290322581</v>
          </cell>
        </row>
        <row r="21">
          <cell r="S21">
            <v>36739</v>
          </cell>
          <cell r="T21">
            <v>422451.612903226</v>
          </cell>
        </row>
        <row r="22">
          <cell r="S22">
            <v>36770</v>
          </cell>
          <cell r="T22">
            <v>396266.666666667</v>
          </cell>
        </row>
        <row r="23">
          <cell r="S23">
            <v>36800</v>
          </cell>
          <cell r="T23">
            <v>311838.709677419</v>
          </cell>
        </row>
        <row r="24">
          <cell r="S24">
            <v>36831</v>
          </cell>
          <cell r="T24">
            <v>196666.666666667</v>
          </cell>
        </row>
        <row r="25">
          <cell r="S25">
            <v>36861</v>
          </cell>
          <cell r="T25">
            <v>286806.451612903</v>
          </cell>
        </row>
        <row r="26">
          <cell r="S26">
            <v>36892</v>
          </cell>
          <cell r="T26">
            <v>290250</v>
          </cell>
        </row>
        <row r="27">
          <cell r="S27">
            <v>36923</v>
          </cell>
          <cell r="T27" t="e">
            <v>#VALUE!</v>
          </cell>
        </row>
        <row r="28">
          <cell r="S28">
            <v>36951</v>
          </cell>
          <cell r="T28" t="e">
            <v>#VALUE!</v>
          </cell>
        </row>
        <row r="29">
          <cell r="S29">
            <v>36982</v>
          </cell>
          <cell r="T29" t="e">
            <v>#VALUE!</v>
          </cell>
        </row>
        <row r="30">
          <cell r="S30">
            <v>37012</v>
          </cell>
          <cell r="T30" t="e">
            <v>#VALUE!</v>
          </cell>
        </row>
        <row r="31">
          <cell r="S31">
            <v>37043</v>
          </cell>
          <cell r="T31" t="e">
            <v>#VALUE!</v>
          </cell>
        </row>
        <row r="32">
          <cell r="S32">
            <v>37073</v>
          </cell>
          <cell r="T32" t="e">
            <v>#VALUE!</v>
          </cell>
        </row>
        <row r="33">
          <cell r="S33">
            <v>37104</v>
          </cell>
          <cell r="T33" t="e">
            <v>#VALUE!</v>
          </cell>
        </row>
        <row r="34">
          <cell r="S34">
            <v>37135</v>
          </cell>
          <cell r="T34" t="e">
            <v>#VALUE!</v>
          </cell>
        </row>
        <row r="35">
          <cell r="S35">
            <v>37165</v>
          </cell>
          <cell r="T35" t="e">
            <v>#VALUE!</v>
          </cell>
        </row>
        <row r="36">
          <cell r="S36">
            <v>37196</v>
          </cell>
          <cell r="T36" t="e">
            <v>#VALUE!</v>
          </cell>
        </row>
        <row r="37">
          <cell r="S37">
            <v>37226</v>
          </cell>
          <cell r="T37" t="e">
            <v>#VALUE!</v>
          </cell>
        </row>
        <row r="38">
          <cell r="S38">
            <v>37257</v>
          </cell>
          <cell r="T38" t="e">
            <v>#VALUE!</v>
          </cell>
        </row>
        <row r="39">
          <cell r="S39">
            <v>37288</v>
          </cell>
          <cell r="T39" t="e">
            <v>#VALUE!</v>
          </cell>
        </row>
        <row r="40">
          <cell r="S40">
            <v>37316</v>
          </cell>
          <cell r="T40" t="e">
            <v>#VALUE!</v>
          </cell>
        </row>
        <row r="41">
          <cell r="S41">
            <v>37347</v>
          </cell>
          <cell r="T41" t="e">
            <v>#VALUE!</v>
          </cell>
        </row>
        <row r="42">
          <cell r="S42">
            <v>37377</v>
          </cell>
          <cell r="T42" t="e">
            <v>#VALUE!</v>
          </cell>
        </row>
        <row r="43">
          <cell r="S43">
            <v>37408</v>
          </cell>
          <cell r="T43" t="e">
            <v>#VALUE!</v>
          </cell>
        </row>
        <row r="44">
          <cell r="S44">
            <v>37438</v>
          </cell>
          <cell r="T44" t="e">
            <v>#VALUE!</v>
          </cell>
        </row>
        <row r="45">
          <cell r="S45">
            <v>37469</v>
          </cell>
          <cell r="T45" t="e">
            <v>#VALUE!</v>
          </cell>
        </row>
        <row r="46">
          <cell r="S46">
            <v>37500</v>
          </cell>
          <cell r="T46" t="e">
            <v>#VALUE!</v>
          </cell>
        </row>
        <row r="47">
          <cell r="S47">
            <v>37530</v>
          </cell>
          <cell r="T47" t="e">
            <v>#VALUE!</v>
          </cell>
        </row>
        <row r="48">
          <cell r="S48">
            <v>37561</v>
          </cell>
          <cell r="T48" t="e">
            <v>#VALUE!</v>
          </cell>
        </row>
        <row r="49">
          <cell r="S49">
            <v>37591</v>
          </cell>
          <cell r="T49" t="e">
            <v>#VALUE!</v>
          </cell>
        </row>
        <row r="50">
          <cell r="S50">
            <v>37622</v>
          </cell>
          <cell r="T50" t="e">
            <v>#VALUE!</v>
          </cell>
        </row>
        <row r="51">
          <cell r="S51">
            <v>37653</v>
          </cell>
          <cell r="T51" t="e">
            <v>#VALUE!</v>
          </cell>
        </row>
        <row r="52">
          <cell r="S52">
            <v>37681</v>
          </cell>
          <cell r="T52" t="e">
            <v>#VALUE!</v>
          </cell>
        </row>
        <row r="53">
          <cell r="S53">
            <v>37712</v>
          </cell>
          <cell r="T53" t="e">
            <v>#VALUE!</v>
          </cell>
        </row>
        <row r="54">
          <cell r="S54">
            <v>37742</v>
          </cell>
          <cell r="T54" t="e">
            <v>#VALUE!</v>
          </cell>
        </row>
        <row r="55">
          <cell r="S55">
            <v>37773</v>
          </cell>
          <cell r="T55" t="e">
            <v>#VALUE!</v>
          </cell>
        </row>
        <row r="56">
          <cell r="S56">
            <v>37803</v>
          </cell>
          <cell r="T56" t="e">
            <v>#VALUE!</v>
          </cell>
        </row>
        <row r="57">
          <cell r="S57">
            <v>37834</v>
          </cell>
          <cell r="T57" t="e">
            <v>#VALUE!</v>
          </cell>
        </row>
        <row r="58">
          <cell r="S58">
            <v>37865</v>
          </cell>
          <cell r="T58" t="e">
            <v>#VALUE!</v>
          </cell>
        </row>
        <row r="59">
          <cell r="S59">
            <v>37895</v>
          </cell>
          <cell r="T59" t="e">
            <v>#VALUE!</v>
          </cell>
        </row>
        <row r="60">
          <cell r="S60">
            <v>37926</v>
          </cell>
          <cell r="T60" t="e">
            <v>#VALUE!</v>
          </cell>
        </row>
      </sheetData>
      <sheetData sheetId="7">
        <row r="4">
          <cell r="S4">
            <v>36220</v>
          </cell>
          <cell r="T4">
            <v>13000</v>
          </cell>
        </row>
        <row r="5">
          <cell r="S5">
            <v>36251</v>
          </cell>
          <cell r="T5">
            <v>11840</v>
          </cell>
        </row>
        <row r="6">
          <cell r="S6">
            <v>36281</v>
          </cell>
          <cell r="T6">
            <v>7857.14285714286</v>
          </cell>
        </row>
        <row r="7">
          <cell r="S7">
            <v>36312</v>
          </cell>
          <cell r="T7">
            <v>4956.52173913044</v>
          </cell>
        </row>
        <row r="8">
          <cell r="S8">
            <v>36342</v>
          </cell>
          <cell r="T8">
            <v>4000</v>
          </cell>
        </row>
        <row r="9">
          <cell r="S9">
            <v>36373</v>
          </cell>
          <cell r="T9">
            <v>4000</v>
          </cell>
        </row>
        <row r="10">
          <cell r="S10">
            <v>36404</v>
          </cell>
          <cell r="T10">
            <v>4103.44827586207</v>
          </cell>
        </row>
        <row r="11">
          <cell r="S11">
            <v>36434</v>
          </cell>
          <cell r="T11">
            <v>7161.29032258065</v>
          </cell>
        </row>
        <row r="12">
          <cell r="S12">
            <v>36465</v>
          </cell>
          <cell r="T12">
            <v>12241.3793103448</v>
          </cell>
        </row>
        <row r="13">
          <cell r="S13">
            <v>36495</v>
          </cell>
          <cell r="T13">
            <v>18903.2258064516</v>
          </cell>
        </row>
        <row r="14">
          <cell r="S14">
            <v>36526</v>
          </cell>
          <cell r="T14">
            <v>16000</v>
          </cell>
        </row>
        <row r="15">
          <cell r="S15">
            <v>36557</v>
          </cell>
          <cell r="T15">
            <v>15896.5517241379</v>
          </cell>
        </row>
        <row r="16">
          <cell r="S16">
            <v>36586</v>
          </cell>
          <cell r="T16">
            <v>13000</v>
          </cell>
        </row>
        <row r="17">
          <cell r="S17">
            <v>36617</v>
          </cell>
          <cell r="T17">
            <v>12800</v>
          </cell>
        </row>
        <row r="18">
          <cell r="S18">
            <v>36647</v>
          </cell>
          <cell r="T18">
            <v>6935.48387096774</v>
          </cell>
        </row>
        <row r="19">
          <cell r="S19">
            <v>36678</v>
          </cell>
          <cell r="T19">
            <v>5000</v>
          </cell>
        </row>
        <row r="20">
          <cell r="S20">
            <v>36708</v>
          </cell>
          <cell r="T20">
            <v>4000</v>
          </cell>
        </row>
        <row r="21">
          <cell r="S21">
            <v>36739</v>
          </cell>
          <cell r="T21">
            <v>4000</v>
          </cell>
        </row>
        <row r="22">
          <cell r="S22">
            <v>36770</v>
          </cell>
          <cell r="T22">
            <v>4066.66666666667</v>
          </cell>
        </row>
        <row r="23">
          <cell r="S23">
            <v>36800</v>
          </cell>
          <cell r="T23">
            <v>6193.54838709678</v>
          </cell>
        </row>
        <row r="24">
          <cell r="S24">
            <v>36831</v>
          </cell>
          <cell r="T24">
            <v>15366.6666666667</v>
          </cell>
        </row>
        <row r="25">
          <cell r="S25">
            <v>36861</v>
          </cell>
          <cell r="T25">
            <v>14290.3225806452</v>
          </cell>
        </row>
        <row r="26">
          <cell r="S26">
            <v>36892</v>
          </cell>
          <cell r="T26">
            <v>15333.3333333333</v>
          </cell>
        </row>
        <row r="27">
          <cell r="S27">
            <v>36923</v>
          </cell>
          <cell r="T27" t="e">
            <v>#VALUE!</v>
          </cell>
        </row>
        <row r="28">
          <cell r="S28">
            <v>36951</v>
          </cell>
          <cell r="T28" t="e">
            <v>#VALUE!</v>
          </cell>
        </row>
        <row r="29">
          <cell r="S29">
            <v>36982</v>
          </cell>
          <cell r="T29" t="e">
            <v>#VALUE!</v>
          </cell>
        </row>
        <row r="30">
          <cell r="S30">
            <v>37012</v>
          </cell>
          <cell r="T30" t="e">
            <v>#VALUE!</v>
          </cell>
        </row>
        <row r="31">
          <cell r="S31">
            <v>37043</v>
          </cell>
          <cell r="T31" t="e">
            <v>#VALUE!</v>
          </cell>
        </row>
        <row r="32">
          <cell r="S32">
            <v>37073</v>
          </cell>
          <cell r="T32" t="e">
            <v>#VALUE!</v>
          </cell>
        </row>
        <row r="33">
          <cell r="S33">
            <v>37104</v>
          </cell>
          <cell r="T33" t="e">
            <v>#VALUE!</v>
          </cell>
        </row>
        <row r="34">
          <cell r="S34">
            <v>37135</v>
          </cell>
          <cell r="T34" t="e">
            <v>#VALUE!</v>
          </cell>
        </row>
        <row r="35">
          <cell r="S35">
            <v>37165</v>
          </cell>
          <cell r="T35" t="e">
            <v>#VALUE!</v>
          </cell>
        </row>
        <row r="36">
          <cell r="S36">
            <v>37196</v>
          </cell>
          <cell r="T36" t="e">
            <v>#VALUE!</v>
          </cell>
        </row>
        <row r="37">
          <cell r="S37">
            <v>37226</v>
          </cell>
          <cell r="T37" t="e">
            <v>#VALUE!</v>
          </cell>
        </row>
        <row r="38">
          <cell r="S38">
            <v>37257</v>
          </cell>
          <cell r="T38" t="e">
            <v>#VALUE!</v>
          </cell>
        </row>
        <row r="39">
          <cell r="S39">
            <v>37288</v>
          </cell>
          <cell r="T39" t="e">
            <v>#VALUE!</v>
          </cell>
        </row>
        <row r="40">
          <cell r="S40">
            <v>37316</v>
          </cell>
          <cell r="T40" t="e">
            <v>#VALUE!</v>
          </cell>
        </row>
        <row r="41">
          <cell r="S41">
            <v>37347</v>
          </cell>
          <cell r="T41" t="e">
            <v>#VALUE!</v>
          </cell>
        </row>
        <row r="42">
          <cell r="S42">
            <v>37377</v>
          </cell>
          <cell r="T42" t="e">
            <v>#VALUE!</v>
          </cell>
        </row>
        <row r="43">
          <cell r="S43">
            <v>37408</v>
          </cell>
          <cell r="T43" t="e">
            <v>#VALUE!</v>
          </cell>
        </row>
        <row r="44">
          <cell r="S44">
            <v>37438</v>
          </cell>
          <cell r="T44" t="e">
            <v>#VALUE!</v>
          </cell>
        </row>
        <row r="45">
          <cell r="S45">
            <v>37469</v>
          </cell>
          <cell r="T45" t="e">
            <v>#VALUE!</v>
          </cell>
        </row>
        <row r="46">
          <cell r="S46">
            <v>37500</v>
          </cell>
          <cell r="T46" t="e">
            <v>#VALUE!</v>
          </cell>
        </row>
        <row r="47">
          <cell r="S47">
            <v>37530</v>
          </cell>
          <cell r="T47" t="e">
            <v>#VALUE!</v>
          </cell>
        </row>
        <row r="48">
          <cell r="S48">
            <v>37561</v>
          </cell>
          <cell r="T48" t="e">
            <v>#VALUE!</v>
          </cell>
        </row>
        <row r="49">
          <cell r="S49">
            <v>37591</v>
          </cell>
          <cell r="T49" t="e">
            <v>#VALUE!</v>
          </cell>
        </row>
        <row r="50">
          <cell r="S50">
            <v>37622</v>
          </cell>
          <cell r="T50" t="e">
            <v>#VALUE!</v>
          </cell>
        </row>
        <row r="51">
          <cell r="S51">
            <v>37653</v>
          </cell>
          <cell r="T51" t="e">
            <v>#VALUE!</v>
          </cell>
        </row>
      </sheetData>
      <sheetData sheetId="8">
        <row r="4">
          <cell r="S4">
            <v>36220</v>
          </cell>
          <cell r="T4">
            <v>42428.5714285714</v>
          </cell>
        </row>
        <row r="5">
          <cell r="S5">
            <v>36251</v>
          </cell>
          <cell r="T5">
            <v>43200</v>
          </cell>
        </row>
        <row r="6">
          <cell r="S6">
            <v>36281</v>
          </cell>
          <cell r="T6">
            <v>38476.1904761905</v>
          </cell>
        </row>
        <row r="7">
          <cell r="S7">
            <v>36312</v>
          </cell>
          <cell r="T7">
            <v>35521.7391304348</v>
          </cell>
        </row>
        <row r="8">
          <cell r="S8">
            <v>36342</v>
          </cell>
          <cell r="T8">
            <v>37931.0344827586</v>
          </cell>
        </row>
        <row r="9">
          <cell r="S9">
            <v>36373</v>
          </cell>
          <cell r="T9">
            <v>38071.4285714286</v>
          </cell>
        </row>
        <row r="10">
          <cell r="S10">
            <v>36404</v>
          </cell>
          <cell r="T10">
            <v>40241.3793103448</v>
          </cell>
        </row>
        <row r="11">
          <cell r="S11">
            <v>36434</v>
          </cell>
          <cell r="T11">
            <v>42354.8387096774</v>
          </cell>
        </row>
        <row r="12">
          <cell r="S12">
            <v>36465</v>
          </cell>
          <cell r="T12">
            <v>41827.5862068966</v>
          </cell>
        </row>
        <row r="13">
          <cell r="S13">
            <v>36495</v>
          </cell>
          <cell r="T13">
            <v>43322.5806451613</v>
          </cell>
        </row>
        <row r="14">
          <cell r="S14">
            <v>36526</v>
          </cell>
          <cell r="T14">
            <v>41451.6129032258</v>
          </cell>
        </row>
        <row r="15">
          <cell r="S15">
            <v>36557</v>
          </cell>
          <cell r="T15">
            <v>41172.4137931035</v>
          </cell>
        </row>
        <row r="16">
          <cell r="S16">
            <v>36586</v>
          </cell>
          <cell r="T16">
            <v>41677.4193548387</v>
          </cell>
        </row>
        <row r="17">
          <cell r="S17">
            <v>36617</v>
          </cell>
          <cell r="T17">
            <v>37033.3333333333</v>
          </cell>
        </row>
        <row r="18">
          <cell r="S18">
            <v>36647</v>
          </cell>
          <cell r="T18">
            <v>33709.6774193548</v>
          </cell>
        </row>
        <row r="19">
          <cell r="S19">
            <v>36678</v>
          </cell>
          <cell r="T19">
            <v>36233.3333333333</v>
          </cell>
        </row>
        <row r="20">
          <cell r="S20">
            <v>36708</v>
          </cell>
          <cell r="T20">
            <v>36354.8387096774</v>
          </cell>
        </row>
        <row r="21">
          <cell r="S21">
            <v>36739</v>
          </cell>
          <cell r="T21">
            <v>38580.6451612903</v>
          </cell>
        </row>
        <row r="22">
          <cell r="S22">
            <v>36770</v>
          </cell>
          <cell r="T22">
            <v>39866.6666666667</v>
          </cell>
        </row>
        <row r="23">
          <cell r="S23">
            <v>36800</v>
          </cell>
          <cell r="T23">
            <v>39129.0322580645</v>
          </cell>
        </row>
        <row r="24">
          <cell r="S24">
            <v>36831</v>
          </cell>
          <cell r="T24">
            <v>38066.6666666667</v>
          </cell>
        </row>
        <row r="25">
          <cell r="S25">
            <v>36861</v>
          </cell>
          <cell r="T25">
            <v>40580.6451612903</v>
          </cell>
        </row>
        <row r="26">
          <cell r="S26">
            <v>36892</v>
          </cell>
          <cell r="T26">
            <v>37583.3333333333</v>
          </cell>
        </row>
        <row r="27">
          <cell r="S27">
            <v>36923</v>
          </cell>
          <cell r="T27" t="e">
            <v>#VALUE!</v>
          </cell>
        </row>
        <row r="28">
          <cell r="S28">
            <v>36951</v>
          </cell>
          <cell r="T28" t="e">
            <v>#VALUE!</v>
          </cell>
        </row>
        <row r="29">
          <cell r="S29">
            <v>36982</v>
          </cell>
          <cell r="T29" t="e">
            <v>#VALUE!</v>
          </cell>
        </row>
        <row r="30">
          <cell r="S30">
            <v>37012</v>
          </cell>
          <cell r="T30" t="e">
            <v>#VALUE!</v>
          </cell>
        </row>
        <row r="31">
          <cell r="S31">
            <v>37043</v>
          </cell>
          <cell r="T31" t="e">
            <v>#VALUE!</v>
          </cell>
        </row>
        <row r="32">
          <cell r="S32">
            <v>37073</v>
          </cell>
          <cell r="T32" t="e">
            <v>#VALUE!</v>
          </cell>
        </row>
        <row r="33">
          <cell r="S33">
            <v>37104</v>
          </cell>
          <cell r="T33" t="e">
            <v>#VALUE!</v>
          </cell>
        </row>
        <row r="34">
          <cell r="S34">
            <v>37135</v>
          </cell>
          <cell r="T34" t="e">
            <v>#VALUE!</v>
          </cell>
        </row>
        <row r="35">
          <cell r="S35">
            <v>37165</v>
          </cell>
          <cell r="T35" t="e">
            <v>#VALUE!</v>
          </cell>
        </row>
        <row r="36">
          <cell r="S36">
            <v>37196</v>
          </cell>
          <cell r="T36" t="e">
            <v>#VALUE!</v>
          </cell>
        </row>
        <row r="37">
          <cell r="S37">
            <v>37226</v>
          </cell>
          <cell r="T37" t="e">
            <v>#VALUE!</v>
          </cell>
        </row>
        <row r="38">
          <cell r="S38">
            <v>37257</v>
          </cell>
        </row>
        <row r="39">
          <cell r="S39">
            <v>37288</v>
          </cell>
        </row>
        <row r="40">
          <cell r="S40">
            <v>37316</v>
          </cell>
        </row>
        <row r="41">
          <cell r="S41">
            <v>37347</v>
          </cell>
        </row>
        <row r="42">
          <cell r="S42">
            <v>37377</v>
          </cell>
        </row>
        <row r="43">
          <cell r="S43">
            <v>37408</v>
          </cell>
        </row>
        <row r="44">
          <cell r="S44">
            <v>37438</v>
          </cell>
        </row>
        <row r="45">
          <cell r="S45">
            <v>37469</v>
          </cell>
        </row>
        <row r="46">
          <cell r="S46">
            <v>37500</v>
          </cell>
        </row>
        <row r="47">
          <cell r="S47">
            <v>37530</v>
          </cell>
        </row>
        <row r="48">
          <cell r="S48">
            <v>37561</v>
          </cell>
        </row>
        <row r="49">
          <cell r="S49">
            <v>37591</v>
          </cell>
        </row>
        <row r="50">
          <cell r="S50">
            <v>37622</v>
          </cell>
        </row>
        <row r="51">
          <cell r="S51">
            <v>37653</v>
          </cell>
        </row>
        <row r="52">
          <cell r="S52">
            <v>37681</v>
          </cell>
        </row>
        <row r="53">
          <cell r="S53">
            <v>37712</v>
          </cell>
        </row>
        <row r="54">
          <cell r="S54">
            <v>37742</v>
          </cell>
        </row>
        <row r="55">
          <cell r="S55">
            <v>37773</v>
          </cell>
        </row>
        <row r="56">
          <cell r="S56">
            <v>37803</v>
          </cell>
        </row>
        <row r="57">
          <cell r="S57">
            <v>37834</v>
          </cell>
        </row>
        <row r="58">
          <cell r="S58">
            <v>37865</v>
          </cell>
        </row>
        <row r="59">
          <cell r="S59">
            <v>37895</v>
          </cell>
        </row>
        <row r="60">
          <cell r="S60">
            <v>37926</v>
          </cell>
        </row>
        <row r="61">
          <cell r="S61">
            <v>37956</v>
          </cell>
        </row>
        <row r="62">
          <cell r="S62">
            <v>37987</v>
          </cell>
        </row>
        <row r="63">
          <cell r="S63">
            <v>38018</v>
          </cell>
        </row>
        <row r="64">
          <cell r="S64">
            <v>38047</v>
          </cell>
        </row>
        <row r="65">
          <cell r="S65">
            <v>38078</v>
          </cell>
        </row>
        <row r="66">
          <cell r="S66">
            <v>38108</v>
          </cell>
        </row>
        <row r="67">
          <cell r="S67">
            <v>38139</v>
          </cell>
        </row>
        <row r="68">
          <cell r="S68">
            <v>38169</v>
          </cell>
        </row>
        <row r="69">
          <cell r="S69">
            <v>38200</v>
          </cell>
        </row>
        <row r="70">
          <cell r="S70">
            <v>38231</v>
          </cell>
        </row>
        <row r="71">
          <cell r="S71">
            <v>38261</v>
          </cell>
        </row>
        <row r="72">
          <cell r="S72">
            <v>38292</v>
          </cell>
        </row>
        <row r="73">
          <cell r="S73">
            <v>38322</v>
          </cell>
        </row>
        <row r="74">
          <cell r="S74">
            <v>38353</v>
          </cell>
        </row>
        <row r="75">
          <cell r="S75">
            <v>38384</v>
          </cell>
        </row>
        <row r="76">
          <cell r="S76">
            <v>38412</v>
          </cell>
        </row>
        <row r="77">
          <cell r="S77">
            <v>38443</v>
          </cell>
        </row>
        <row r="78">
          <cell r="S78">
            <v>38473</v>
          </cell>
        </row>
        <row r="79">
          <cell r="S79">
            <v>38504</v>
          </cell>
        </row>
        <row r="80">
          <cell r="S80">
            <v>38534</v>
          </cell>
        </row>
        <row r="81">
          <cell r="S81">
            <v>38565</v>
          </cell>
        </row>
        <row r="82">
          <cell r="S82">
            <v>38596</v>
          </cell>
        </row>
        <row r="83">
          <cell r="S83">
            <v>38626</v>
          </cell>
        </row>
        <row r="84">
          <cell r="S84">
            <v>38657</v>
          </cell>
        </row>
        <row r="85">
          <cell r="S85">
            <v>38687</v>
          </cell>
        </row>
        <row r="86">
          <cell r="S86">
            <v>38718</v>
          </cell>
        </row>
        <row r="87">
          <cell r="S87">
            <v>38749</v>
          </cell>
        </row>
        <row r="88">
          <cell r="S88">
            <v>38777</v>
          </cell>
        </row>
        <row r="89">
          <cell r="S89">
            <v>38808</v>
          </cell>
        </row>
        <row r="90">
          <cell r="S90">
            <v>38838</v>
          </cell>
        </row>
        <row r="91">
          <cell r="S91">
            <v>38869</v>
          </cell>
        </row>
        <row r="92">
          <cell r="S92">
            <v>38899</v>
          </cell>
        </row>
        <row r="93">
          <cell r="S93">
            <v>38930</v>
          </cell>
        </row>
        <row r="94">
          <cell r="S94">
            <v>38961</v>
          </cell>
        </row>
        <row r="95">
          <cell r="S95">
            <v>38991</v>
          </cell>
        </row>
        <row r="96">
          <cell r="S96">
            <v>39022</v>
          </cell>
        </row>
        <row r="97">
          <cell r="S97">
            <v>39052</v>
          </cell>
        </row>
        <row r="98">
          <cell r="S98">
            <v>39083</v>
          </cell>
        </row>
        <row r="99">
          <cell r="S99">
            <v>39114</v>
          </cell>
        </row>
        <row r="100">
          <cell r="S100">
            <v>39142</v>
          </cell>
        </row>
        <row r="101">
          <cell r="S101">
            <v>39173</v>
          </cell>
        </row>
        <row r="102">
          <cell r="S102">
            <v>39203</v>
          </cell>
        </row>
        <row r="103">
          <cell r="S103">
            <v>39234</v>
          </cell>
        </row>
        <row r="104">
          <cell r="S104">
            <v>39264</v>
          </cell>
        </row>
        <row r="105">
          <cell r="S105">
            <v>39295</v>
          </cell>
        </row>
        <row r="106">
          <cell r="S106">
            <v>39326</v>
          </cell>
        </row>
        <row r="107">
          <cell r="S107">
            <v>39356</v>
          </cell>
        </row>
        <row r="108">
          <cell r="S108">
            <v>39387</v>
          </cell>
        </row>
        <row r="109">
          <cell r="S109">
            <v>39417</v>
          </cell>
        </row>
        <row r="110">
          <cell r="S110">
            <v>39448</v>
          </cell>
        </row>
        <row r="111">
          <cell r="S111">
            <v>39479</v>
          </cell>
        </row>
        <row r="112">
          <cell r="S112">
            <v>39508</v>
          </cell>
        </row>
        <row r="113">
          <cell r="S113">
            <v>39539</v>
          </cell>
        </row>
        <row r="114">
          <cell r="S114">
            <v>39569</v>
          </cell>
        </row>
        <row r="115">
          <cell r="S115">
            <v>39600</v>
          </cell>
        </row>
        <row r="116">
          <cell r="S116">
            <v>39630</v>
          </cell>
        </row>
        <row r="117">
          <cell r="S117">
            <v>39661</v>
          </cell>
        </row>
        <row r="118">
          <cell r="S118">
            <v>39692</v>
          </cell>
        </row>
        <row r="119">
          <cell r="S119">
            <v>39722</v>
          </cell>
        </row>
        <row r="120">
          <cell r="S120">
            <v>39753</v>
          </cell>
        </row>
        <row r="121">
          <cell r="S121">
            <v>39783</v>
          </cell>
        </row>
        <row r="122">
          <cell r="S122">
            <v>39814</v>
          </cell>
        </row>
        <row r="123">
          <cell r="S123">
            <v>39845</v>
          </cell>
        </row>
        <row r="124">
          <cell r="S124">
            <v>39873</v>
          </cell>
        </row>
        <row r="125">
          <cell r="S125">
            <v>39904</v>
          </cell>
        </row>
        <row r="126">
          <cell r="S126">
            <v>39934</v>
          </cell>
        </row>
        <row r="127">
          <cell r="S127">
            <v>39965</v>
          </cell>
        </row>
        <row r="128">
          <cell r="S128">
            <v>39995</v>
          </cell>
        </row>
        <row r="129">
          <cell r="S129">
            <v>40026</v>
          </cell>
        </row>
        <row r="130">
          <cell r="S130">
            <v>40057</v>
          </cell>
        </row>
        <row r="131">
          <cell r="S131">
            <v>40087</v>
          </cell>
        </row>
        <row r="132">
          <cell r="S132">
            <v>40118</v>
          </cell>
        </row>
        <row r="133">
          <cell r="S133">
            <v>40148</v>
          </cell>
        </row>
        <row r="134">
          <cell r="S134">
            <v>40179</v>
          </cell>
        </row>
        <row r="135">
          <cell r="S135">
            <v>40210</v>
          </cell>
        </row>
        <row r="136">
          <cell r="S136">
            <v>40238</v>
          </cell>
        </row>
        <row r="137">
          <cell r="S137">
            <v>40269</v>
          </cell>
        </row>
        <row r="138">
          <cell r="S138">
            <v>40299</v>
          </cell>
        </row>
        <row r="139">
          <cell r="S139">
            <v>40330</v>
          </cell>
        </row>
        <row r="140">
          <cell r="S140">
            <v>40360</v>
          </cell>
        </row>
        <row r="141">
          <cell r="S141">
            <v>40391</v>
          </cell>
        </row>
        <row r="142">
          <cell r="S142">
            <v>40422</v>
          </cell>
        </row>
        <row r="143">
          <cell r="S143">
            <v>40452</v>
          </cell>
        </row>
        <row r="144">
          <cell r="S144">
            <v>40483</v>
          </cell>
        </row>
        <row r="145">
          <cell r="S145">
            <v>40513</v>
          </cell>
        </row>
        <row r="146">
          <cell r="S146">
            <v>40544</v>
          </cell>
        </row>
        <row r="147">
          <cell r="S147">
            <v>40575</v>
          </cell>
        </row>
        <row r="148">
          <cell r="S148">
            <v>40603</v>
          </cell>
        </row>
        <row r="149">
          <cell r="S149">
            <v>40634</v>
          </cell>
        </row>
        <row r="150">
          <cell r="S150">
            <v>40664</v>
          </cell>
        </row>
        <row r="151">
          <cell r="S151">
            <v>40695</v>
          </cell>
        </row>
        <row r="152">
          <cell r="S152">
            <v>40725</v>
          </cell>
        </row>
        <row r="153">
          <cell r="S153">
            <v>40756</v>
          </cell>
        </row>
        <row r="154">
          <cell r="S154">
            <v>40787</v>
          </cell>
        </row>
        <row r="155">
          <cell r="S155">
            <v>40817</v>
          </cell>
        </row>
        <row r="156">
          <cell r="S156">
            <v>40848</v>
          </cell>
        </row>
        <row r="157">
          <cell r="S157">
            <v>40878</v>
          </cell>
        </row>
        <row r="158">
          <cell r="S158">
            <v>40909</v>
          </cell>
        </row>
      </sheetData>
      <sheetData sheetId="9"/>
      <sheetData sheetId="10"/>
      <sheetData sheetId="11"/>
      <sheetData sheetId="12"/>
      <sheetData sheetId="13">
        <row r="13">
          <cell r="E13">
            <v>36312</v>
          </cell>
          <cell r="F13">
            <v>1697739.13043478</v>
          </cell>
        </row>
        <row r="14">
          <cell r="E14">
            <v>36342</v>
          </cell>
          <cell r="F14">
            <v>1718931.03448276</v>
          </cell>
        </row>
        <row r="15">
          <cell r="E15">
            <v>36373</v>
          </cell>
          <cell r="F15">
            <v>1788821.42857143</v>
          </cell>
        </row>
        <row r="16">
          <cell r="E16">
            <v>36404</v>
          </cell>
          <cell r="F16">
            <v>1851896.55172414</v>
          </cell>
        </row>
        <row r="17">
          <cell r="E17">
            <v>36434</v>
          </cell>
          <cell r="F17">
            <v>1840387.09677419</v>
          </cell>
        </row>
        <row r="18">
          <cell r="E18">
            <v>36465</v>
          </cell>
          <cell r="F18">
            <v>1751724.13793103</v>
          </cell>
        </row>
        <row r="19">
          <cell r="E19">
            <v>36495</v>
          </cell>
          <cell r="F19">
            <v>1727290.32258065</v>
          </cell>
        </row>
        <row r="20">
          <cell r="E20">
            <v>36526</v>
          </cell>
          <cell r="F20">
            <v>1680451.61290323</v>
          </cell>
        </row>
        <row r="21">
          <cell r="E21">
            <v>36557</v>
          </cell>
          <cell r="F21">
            <v>1744103.44827586</v>
          </cell>
        </row>
        <row r="22">
          <cell r="E22">
            <v>36586</v>
          </cell>
          <cell r="F22">
            <v>1790838.70967742</v>
          </cell>
        </row>
        <row r="23">
          <cell r="E23">
            <v>36617</v>
          </cell>
          <cell r="F23">
            <v>1774266.66666667</v>
          </cell>
        </row>
        <row r="24">
          <cell r="E24">
            <v>36647</v>
          </cell>
          <cell r="F24">
            <v>1864774.19354839</v>
          </cell>
        </row>
        <row r="25">
          <cell r="E25">
            <v>36678</v>
          </cell>
          <cell r="F25">
            <v>1852566.66666667</v>
          </cell>
        </row>
        <row r="26">
          <cell r="E26">
            <v>36708</v>
          </cell>
          <cell r="F26">
            <v>1844354.83870968</v>
          </cell>
        </row>
        <row r="27">
          <cell r="E27">
            <v>36739</v>
          </cell>
          <cell r="F27">
            <v>1851806.4516129</v>
          </cell>
        </row>
        <row r="28">
          <cell r="E28">
            <v>36770</v>
          </cell>
          <cell r="F28">
            <v>1812500</v>
          </cell>
        </row>
        <row r="29">
          <cell r="E29">
            <v>36800</v>
          </cell>
          <cell r="F29">
            <v>1789580.64516129</v>
          </cell>
        </row>
        <row r="30">
          <cell r="E30">
            <v>36831</v>
          </cell>
          <cell r="F30">
            <v>1661966.66666667</v>
          </cell>
        </row>
        <row r="31">
          <cell r="E31">
            <v>36861</v>
          </cell>
          <cell r="F31">
            <v>1717516.12903226</v>
          </cell>
        </row>
        <row r="32">
          <cell r="E32">
            <v>36892</v>
          </cell>
          <cell r="F32">
            <v>1711083.33333333</v>
          </cell>
        </row>
        <row r="33">
          <cell r="E33">
            <v>36923</v>
          </cell>
          <cell r="F33" t="e">
            <v>#VALUE!</v>
          </cell>
        </row>
        <row r="34">
          <cell r="E34">
            <v>36951</v>
          </cell>
          <cell r="F34" t="e">
            <v>#VALUE!</v>
          </cell>
        </row>
        <row r="35">
          <cell r="E35">
            <v>36982</v>
          </cell>
          <cell r="F35" t="e">
            <v>#VALUE!</v>
          </cell>
        </row>
        <row r="36">
          <cell r="E36">
            <v>37012</v>
          </cell>
          <cell r="F36" t="e">
            <v>#VALUE!</v>
          </cell>
        </row>
        <row r="37">
          <cell r="E37">
            <v>37043</v>
          </cell>
          <cell r="F37" t="e">
            <v>#VALUE!</v>
          </cell>
        </row>
        <row r="38">
          <cell r="E38">
            <v>37073</v>
          </cell>
          <cell r="F38" t="e">
            <v>#VALUE!</v>
          </cell>
        </row>
        <row r="39">
          <cell r="E39">
            <v>37104</v>
          </cell>
          <cell r="F39" t="e">
            <v>#VALUE!</v>
          </cell>
        </row>
        <row r="40">
          <cell r="E40">
            <v>37135</v>
          </cell>
          <cell r="F40" t="e">
            <v>#VALUE!</v>
          </cell>
        </row>
        <row r="41">
          <cell r="E41">
            <v>37165</v>
          </cell>
          <cell r="F41" t="e">
            <v>#VALUE!</v>
          </cell>
        </row>
        <row r="42">
          <cell r="E42">
            <v>37196</v>
          </cell>
          <cell r="F42" t="e">
            <v>#VALUE!</v>
          </cell>
        </row>
        <row r="43">
          <cell r="E43">
            <v>37226</v>
          </cell>
          <cell r="F43" t="e">
            <v>#VALUE!</v>
          </cell>
        </row>
      </sheetData>
      <sheetData sheetId="14">
        <row r="4">
          <cell r="T4" t="str">
            <v>Mo. Avg.</v>
          </cell>
        </row>
        <row r="5">
          <cell r="S5">
            <v>36220</v>
          </cell>
          <cell r="T5">
            <v>139000</v>
          </cell>
        </row>
        <row r="6">
          <cell r="S6">
            <v>36251</v>
          </cell>
          <cell r="T6">
            <v>138000</v>
          </cell>
        </row>
        <row r="7">
          <cell r="S7">
            <v>36281</v>
          </cell>
          <cell r="T7">
            <v>152619.047619048</v>
          </cell>
        </row>
        <row r="8">
          <cell r="S8">
            <v>36312</v>
          </cell>
          <cell r="T8">
            <v>129956.52173913</v>
          </cell>
        </row>
        <row r="9">
          <cell r="S9">
            <v>36342</v>
          </cell>
          <cell r="T9">
            <v>136793.103448276</v>
          </cell>
        </row>
        <row r="10">
          <cell r="S10">
            <v>36373</v>
          </cell>
          <cell r="T10">
            <v>134178.571428571</v>
          </cell>
        </row>
        <row r="11">
          <cell r="S11">
            <v>36404</v>
          </cell>
          <cell r="T11">
            <v>131758.620689655</v>
          </cell>
        </row>
        <row r="12">
          <cell r="S12">
            <v>36434</v>
          </cell>
          <cell r="T12">
            <v>139935.483870968</v>
          </cell>
        </row>
        <row r="13">
          <cell r="S13">
            <v>36465</v>
          </cell>
          <cell r="T13">
            <v>138862.068965517</v>
          </cell>
        </row>
        <row r="14">
          <cell r="S14">
            <v>36495</v>
          </cell>
          <cell r="T14">
            <v>151129.032258065</v>
          </cell>
        </row>
        <row r="15">
          <cell r="S15">
            <v>36526</v>
          </cell>
          <cell r="T15">
            <v>153064.516129032</v>
          </cell>
        </row>
        <row r="16">
          <cell r="S16">
            <v>36557</v>
          </cell>
          <cell r="T16">
            <v>157586.206896552</v>
          </cell>
        </row>
        <row r="17">
          <cell r="S17">
            <v>36586</v>
          </cell>
          <cell r="T17">
            <v>160483.870967742</v>
          </cell>
        </row>
        <row r="18">
          <cell r="S18">
            <v>36617</v>
          </cell>
          <cell r="T18">
            <v>160066.666666667</v>
          </cell>
        </row>
        <row r="19">
          <cell r="S19">
            <v>36647</v>
          </cell>
          <cell r="T19">
            <v>155580.64516129</v>
          </cell>
        </row>
        <row r="20">
          <cell r="S20">
            <v>36678</v>
          </cell>
          <cell r="T20">
            <v>147166.666666667</v>
          </cell>
        </row>
        <row r="21">
          <cell r="S21">
            <v>36708</v>
          </cell>
          <cell r="T21">
            <v>143193.548387097</v>
          </cell>
        </row>
        <row r="22">
          <cell r="S22">
            <v>36739</v>
          </cell>
          <cell r="T22">
            <v>160516.129032258</v>
          </cell>
        </row>
        <row r="23">
          <cell r="S23">
            <v>36770</v>
          </cell>
          <cell r="T23">
            <v>162900</v>
          </cell>
        </row>
        <row r="24">
          <cell r="S24">
            <v>36800</v>
          </cell>
          <cell r="T24">
            <v>164645.161290323</v>
          </cell>
        </row>
        <row r="25">
          <cell r="S25">
            <v>36831</v>
          </cell>
          <cell r="T25">
            <v>164166.666666667</v>
          </cell>
        </row>
        <row r="26">
          <cell r="S26">
            <v>36861</v>
          </cell>
          <cell r="T26">
            <v>160580.64516129</v>
          </cell>
        </row>
        <row r="27">
          <cell r="S27">
            <v>36892</v>
          </cell>
          <cell r="T27">
            <v>183750</v>
          </cell>
        </row>
        <row r="28">
          <cell r="S28">
            <v>36923</v>
          </cell>
          <cell r="T28" t="e">
            <v>#VALUE!</v>
          </cell>
        </row>
        <row r="29">
          <cell r="S29">
            <v>36951</v>
          </cell>
          <cell r="T29" t="e">
            <v>#VALUE!</v>
          </cell>
        </row>
        <row r="30">
          <cell r="S30">
            <v>36982</v>
          </cell>
          <cell r="T30" t="e">
            <v>#VALUE!</v>
          </cell>
        </row>
        <row r="31">
          <cell r="S31">
            <v>37012</v>
          </cell>
          <cell r="T31" t="e">
            <v>#VALUE!</v>
          </cell>
        </row>
        <row r="32">
          <cell r="S32">
            <v>37043</v>
          </cell>
          <cell r="T32" t="e">
            <v>#VALUE!</v>
          </cell>
        </row>
        <row r="33">
          <cell r="S33">
            <v>37073</v>
          </cell>
          <cell r="T33" t="e">
            <v>#VALUE!</v>
          </cell>
        </row>
        <row r="34">
          <cell r="S34">
            <v>37104</v>
          </cell>
          <cell r="T34" t="e">
            <v>#VALUE!</v>
          </cell>
        </row>
        <row r="35">
          <cell r="S35">
            <v>37135</v>
          </cell>
          <cell r="T35" t="e">
            <v>#VALUE!</v>
          </cell>
        </row>
        <row r="36">
          <cell r="S36">
            <v>37165</v>
          </cell>
          <cell r="T36" t="e">
            <v>#VALUE!</v>
          </cell>
        </row>
        <row r="37">
          <cell r="S37">
            <v>37196</v>
          </cell>
          <cell r="T37" t="e">
            <v>#VALUE!</v>
          </cell>
        </row>
        <row r="38">
          <cell r="S38">
            <v>37226</v>
          </cell>
          <cell r="T38" t="e">
            <v>#VALUE!</v>
          </cell>
        </row>
        <row r="39">
          <cell r="S39">
            <v>37257</v>
          </cell>
          <cell r="T39" t="e">
            <v>#VALUE!</v>
          </cell>
        </row>
        <row r="40">
          <cell r="S40">
            <v>37288</v>
          </cell>
          <cell r="T40" t="e">
            <v>#VALUE!</v>
          </cell>
        </row>
        <row r="41">
          <cell r="S41">
            <v>37316</v>
          </cell>
          <cell r="T41" t="e">
            <v>#VALUE!</v>
          </cell>
        </row>
        <row r="42">
          <cell r="S42">
            <v>37347</v>
          </cell>
          <cell r="T42" t="e">
            <v>#VALUE!</v>
          </cell>
        </row>
        <row r="43">
          <cell r="S43">
            <v>37377</v>
          </cell>
          <cell r="T43" t="e">
            <v>#VALUE!</v>
          </cell>
        </row>
        <row r="44">
          <cell r="S44">
            <v>37408</v>
          </cell>
          <cell r="T44" t="e">
            <v>#VALUE!</v>
          </cell>
        </row>
        <row r="45">
          <cell r="S45">
            <v>37438</v>
          </cell>
          <cell r="T45" t="e">
            <v>#VALUE!</v>
          </cell>
        </row>
        <row r="46">
          <cell r="S46">
            <v>37469</v>
          </cell>
          <cell r="T46" t="e">
            <v>#VALUE!</v>
          </cell>
        </row>
        <row r="47">
          <cell r="S47">
            <v>37500</v>
          </cell>
          <cell r="T47" t="e">
            <v>#VALUE!</v>
          </cell>
        </row>
      </sheetData>
      <sheetData sheetId="15"/>
      <sheetData sheetId="16"/>
      <sheetData sheetId="17">
        <row r="4">
          <cell r="T4" t="str">
            <v>Mo. Avg.</v>
          </cell>
        </row>
        <row r="5">
          <cell r="S5">
            <v>36220</v>
          </cell>
          <cell r="T5">
            <v>0</v>
          </cell>
        </row>
        <row r="6">
          <cell r="S6">
            <v>36251</v>
          </cell>
          <cell r="T6">
            <v>51960</v>
          </cell>
        </row>
        <row r="7">
          <cell r="S7">
            <v>36281</v>
          </cell>
          <cell r="T7">
            <v>11428.5714285714</v>
          </cell>
        </row>
        <row r="8">
          <cell r="S8">
            <v>36312</v>
          </cell>
          <cell r="T8">
            <v>6304.34782608696</v>
          </cell>
        </row>
        <row r="9">
          <cell r="S9">
            <v>36342</v>
          </cell>
          <cell r="T9">
            <v>6517.24137931035</v>
          </cell>
        </row>
        <row r="10">
          <cell r="S10">
            <v>36373</v>
          </cell>
          <cell r="T10">
            <v>4178.57142857143</v>
          </cell>
        </row>
        <row r="11">
          <cell r="S11">
            <v>36404</v>
          </cell>
          <cell r="T11">
            <v>10068.9655172414</v>
          </cell>
        </row>
        <row r="12">
          <cell r="S12">
            <v>36434</v>
          </cell>
          <cell r="T12">
            <v>16322.5806451613</v>
          </cell>
        </row>
        <row r="13">
          <cell r="S13">
            <v>36465</v>
          </cell>
          <cell r="T13">
            <v>30206.8965517241</v>
          </cell>
        </row>
        <row r="14">
          <cell r="S14">
            <v>36495</v>
          </cell>
          <cell r="T14">
            <v>28903.2258064516</v>
          </cell>
        </row>
        <row r="15">
          <cell r="S15">
            <v>36526</v>
          </cell>
          <cell r="T15">
            <v>33580.6451612903</v>
          </cell>
        </row>
        <row r="16">
          <cell r="S16">
            <v>36557</v>
          </cell>
          <cell r="T16">
            <v>24413.7931034483</v>
          </cell>
        </row>
        <row r="17">
          <cell r="S17">
            <v>36586</v>
          </cell>
          <cell r="T17">
            <v>22483.8709677419</v>
          </cell>
        </row>
        <row r="18">
          <cell r="S18">
            <v>36617</v>
          </cell>
          <cell r="T18">
            <v>0</v>
          </cell>
        </row>
        <row r="19">
          <cell r="S19">
            <v>36647</v>
          </cell>
          <cell r="T19">
            <v>0</v>
          </cell>
        </row>
        <row r="20">
          <cell r="S20">
            <v>36678</v>
          </cell>
          <cell r="T20">
            <v>0</v>
          </cell>
        </row>
        <row r="21">
          <cell r="S21">
            <v>36708</v>
          </cell>
          <cell r="T21">
            <v>0</v>
          </cell>
        </row>
        <row r="22">
          <cell r="S22">
            <v>36739</v>
          </cell>
          <cell r="T22">
            <v>0</v>
          </cell>
        </row>
        <row r="23">
          <cell r="S23">
            <v>36770</v>
          </cell>
          <cell r="T23">
            <v>0</v>
          </cell>
        </row>
        <row r="24">
          <cell r="S24">
            <v>36800</v>
          </cell>
          <cell r="T24">
            <v>0</v>
          </cell>
        </row>
        <row r="25">
          <cell r="S25">
            <v>36831</v>
          </cell>
          <cell r="T25">
            <v>0</v>
          </cell>
        </row>
        <row r="26">
          <cell r="S26">
            <v>36861</v>
          </cell>
          <cell r="T26">
            <v>0</v>
          </cell>
        </row>
        <row r="27">
          <cell r="S27">
            <v>36892</v>
          </cell>
          <cell r="T27">
            <v>0</v>
          </cell>
        </row>
        <row r="28">
          <cell r="S28">
            <v>36923</v>
          </cell>
          <cell r="T28" t="e">
            <v>#VALUE!</v>
          </cell>
        </row>
        <row r="29">
          <cell r="S29">
            <v>36951</v>
          </cell>
          <cell r="T29" t="e">
            <v>#VALUE!</v>
          </cell>
        </row>
        <row r="30">
          <cell r="S30">
            <v>36982</v>
          </cell>
          <cell r="T30" t="e">
            <v>#VALUE!</v>
          </cell>
        </row>
        <row r="31">
          <cell r="S31">
            <v>37012</v>
          </cell>
          <cell r="T31" t="e">
            <v>#VALUE!</v>
          </cell>
        </row>
        <row r="32">
          <cell r="S32">
            <v>37043</v>
          </cell>
          <cell r="T32" t="e">
            <v>#VALUE!</v>
          </cell>
        </row>
        <row r="33">
          <cell r="S33">
            <v>37073</v>
          </cell>
          <cell r="T33" t="e">
            <v>#VALUE!</v>
          </cell>
        </row>
        <row r="34">
          <cell r="S34">
            <v>37104</v>
          </cell>
          <cell r="T34" t="e">
            <v>#VALUE!</v>
          </cell>
        </row>
        <row r="35">
          <cell r="S35">
            <v>37135</v>
          </cell>
          <cell r="T35" t="e">
            <v>#VALUE!</v>
          </cell>
        </row>
        <row r="36">
          <cell r="S36">
            <v>37165</v>
          </cell>
          <cell r="T36" t="e">
            <v>#VALUE!</v>
          </cell>
        </row>
        <row r="37">
          <cell r="S37">
            <v>37196</v>
          </cell>
          <cell r="T37" t="e">
            <v>#VALUE!</v>
          </cell>
        </row>
        <row r="38">
          <cell r="S38">
            <v>37226</v>
          </cell>
          <cell r="T38" t="e">
            <v>#VALUE!</v>
          </cell>
        </row>
        <row r="39">
          <cell r="S39">
            <v>37257</v>
          </cell>
          <cell r="T39" t="e">
            <v>#VALUE!</v>
          </cell>
        </row>
        <row r="40">
          <cell r="S40">
            <v>37288</v>
          </cell>
          <cell r="T40" t="e">
            <v>#VALUE!</v>
          </cell>
        </row>
        <row r="41">
          <cell r="S41">
            <v>37316</v>
          </cell>
          <cell r="T41" t="e">
            <v>#VALUE!</v>
          </cell>
        </row>
        <row r="42">
          <cell r="S42">
            <v>37347</v>
          </cell>
          <cell r="T42" t="e">
            <v>#VALUE!</v>
          </cell>
        </row>
        <row r="43">
          <cell r="S43">
            <v>37377</v>
          </cell>
          <cell r="T43" t="e">
            <v>#VALUE!</v>
          </cell>
        </row>
        <row r="44">
          <cell r="S44">
            <v>37408</v>
          </cell>
          <cell r="T44" t="e">
            <v>#VALUE!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Upload"/>
      <sheetName val="Sheet2"/>
      <sheetName val="Ops"/>
      <sheetName val="Sheet3"/>
      <sheetName val="On System"/>
      <sheetName val="Data"/>
      <sheetName val="KRS"/>
      <sheetName val="SWG"/>
      <sheetName val="fuel &amp; luaf"/>
      <sheetName val="PG&amp;E Inj"/>
      <sheetName val="Kern River GT"/>
      <sheetName val="Wild Goose"/>
      <sheetName val="demand"/>
      <sheetName val="Malin"/>
      <sheetName val="Cali Prod"/>
      <sheetName val="TW"/>
      <sheetName val="EPNG"/>
      <sheetName val="Kern"/>
      <sheetName val="PG&amp;E WD"/>
      <sheetName val="WG WD"/>
      <sheetName val="Total Supply"/>
      <sheetName val="Inv Change"/>
      <sheetName val="gas daily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S4">
            <v>36434</v>
          </cell>
          <cell r="T4">
            <v>36465</v>
          </cell>
        </row>
        <row r="5">
          <cell r="S5">
            <v>91967.7419354839</v>
          </cell>
          <cell r="T5">
            <v>67034.4827586207</v>
          </cell>
        </row>
        <row r="7">
          <cell r="S7" t="str">
            <v>Month</v>
          </cell>
          <cell r="T7" t="str">
            <v>Month</v>
          </cell>
        </row>
        <row r="8">
          <cell r="S8">
            <v>10</v>
          </cell>
          <cell r="T8">
            <v>11</v>
          </cell>
        </row>
        <row r="10">
          <cell r="S10">
            <v>36434</v>
          </cell>
          <cell r="T10">
            <v>36465</v>
          </cell>
        </row>
        <row r="11">
          <cell r="S11">
            <v>2851000</v>
          </cell>
          <cell r="T11">
            <v>1944000</v>
          </cell>
        </row>
        <row r="13">
          <cell r="S13" t="str">
            <v>Month</v>
          </cell>
          <cell r="T13" t="str">
            <v>Month</v>
          </cell>
        </row>
        <row r="14">
          <cell r="S14">
            <v>10</v>
          </cell>
          <cell r="T14">
            <v>11</v>
          </cell>
        </row>
        <row r="16">
          <cell r="S16">
            <v>36739</v>
          </cell>
          <cell r="T16">
            <v>36770</v>
          </cell>
        </row>
        <row r="17">
          <cell r="S17">
            <v>0</v>
          </cell>
          <cell r="T17">
            <v>28500</v>
          </cell>
        </row>
        <row r="19">
          <cell r="S19" t="str">
            <v>Month</v>
          </cell>
          <cell r="T19" t="str">
            <v>Month</v>
          </cell>
        </row>
        <row r="20">
          <cell r="S20">
            <v>8</v>
          </cell>
          <cell r="T20">
            <v>9</v>
          </cell>
        </row>
        <row r="22">
          <cell r="S22">
            <v>36739</v>
          </cell>
          <cell r="T22">
            <v>36770</v>
          </cell>
        </row>
        <row r="23">
          <cell r="S23">
            <v>0</v>
          </cell>
          <cell r="T23">
            <v>855000</v>
          </cell>
        </row>
        <row r="25">
          <cell r="S25" t="str">
            <v>Month</v>
          </cell>
          <cell r="T25" t="str">
            <v>Month</v>
          </cell>
        </row>
        <row r="26">
          <cell r="S26">
            <v>8</v>
          </cell>
          <cell r="T26">
            <v>9</v>
          </cell>
        </row>
        <row r="28">
          <cell r="S28">
            <v>37104</v>
          </cell>
          <cell r="T28">
            <v>37135</v>
          </cell>
        </row>
        <row r="29">
          <cell r="S29">
            <v>0</v>
          </cell>
          <cell r="T29">
            <v>0</v>
          </cell>
        </row>
        <row r="31">
          <cell r="S31" t="str">
            <v>Month</v>
          </cell>
          <cell r="T31" t="str">
            <v>Month</v>
          </cell>
        </row>
        <row r="32">
          <cell r="S32">
            <v>8</v>
          </cell>
          <cell r="T32">
            <v>9</v>
          </cell>
        </row>
        <row r="34">
          <cell r="S34">
            <v>37104</v>
          </cell>
          <cell r="T34">
            <v>37135</v>
          </cell>
        </row>
        <row r="35">
          <cell r="S35" t="e">
            <v>#VALUE!</v>
          </cell>
          <cell r="T35" t="e">
            <v>#VALUE!</v>
          </cell>
        </row>
        <row r="37">
          <cell r="S37" t="str">
            <v>Month</v>
          </cell>
          <cell r="T37" t="str">
            <v>Month</v>
          </cell>
        </row>
        <row r="38">
          <cell r="S38">
            <v>8</v>
          </cell>
          <cell r="T38">
            <v>9</v>
          </cell>
        </row>
      </sheetData>
      <sheetData sheetId="10">
        <row r="4">
          <cell r="T4" t="str">
            <v>Mo. Avg.</v>
          </cell>
        </row>
        <row r="5">
          <cell r="S5">
            <v>36220</v>
          </cell>
          <cell r="T5">
            <v>186428.571428571</v>
          </cell>
        </row>
        <row r="6">
          <cell r="S6">
            <v>36251</v>
          </cell>
          <cell r="T6">
            <v>126200</v>
          </cell>
        </row>
        <row r="7">
          <cell r="S7">
            <v>36281</v>
          </cell>
          <cell r="T7">
            <v>86000</v>
          </cell>
        </row>
        <row r="8">
          <cell r="S8">
            <v>36312</v>
          </cell>
          <cell r="T8">
            <v>90086.9565217391</v>
          </cell>
        </row>
        <row r="9">
          <cell r="S9">
            <v>36342</v>
          </cell>
          <cell r="T9">
            <v>32827.5862068966</v>
          </cell>
        </row>
        <row r="10">
          <cell r="S10">
            <v>36373</v>
          </cell>
          <cell r="T10">
            <v>6321.42857142857</v>
          </cell>
        </row>
        <row r="11">
          <cell r="S11">
            <v>36404</v>
          </cell>
          <cell r="T11">
            <v>19655.1724137931</v>
          </cell>
        </row>
        <row r="12">
          <cell r="S12">
            <v>36434</v>
          </cell>
          <cell r="T12">
            <v>65354.8387096774</v>
          </cell>
        </row>
        <row r="13">
          <cell r="S13">
            <v>36465</v>
          </cell>
          <cell r="T13">
            <v>110827.586206897</v>
          </cell>
        </row>
        <row r="14">
          <cell r="S14">
            <v>36495</v>
          </cell>
          <cell r="T14">
            <v>169096.774193548</v>
          </cell>
        </row>
        <row r="15">
          <cell r="S15">
            <v>36526</v>
          </cell>
          <cell r="T15">
            <v>104419.35483871</v>
          </cell>
        </row>
        <row r="16">
          <cell r="S16">
            <v>36557</v>
          </cell>
          <cell r="T16">
            <v>154724.137931035</v>
          </cell>
        </row>
        <row r="17">
          <cell r="S17">
            <v>36586</v>
          </cell>
          <cell r="T17">
            <v>143516.129032258</v>
          </cell>
        </row>
        <row r="18">
          <cell r="S18">
            <v>36617</v>
          </cell>
          <cell r="T18">
            <v>51200</v>
          </cell>
        </row>
        <row r="19">
          <cell r="S19">
            <v>36647</v>
          </cell>
          <cell r="T19">
            <v>45322.5806451613</v>
          </cell>
        </row>
        <row r="20">
          <cell r="S20">
            <v>36678</v>
          </cell>
          <cell r="T20">
            <v>28800</v>
          </cell>
        </row>
        <row r="21">
          <cell r="S21">
            <v>36708</v>
          </cell>
          <cell r="T21">
            <v>6709.67741935484</v>
          </cell>
        </row>
        <row r="22">
          <cell r="S22">
            <v>36739</v>
          </cell>
          <cell r="T22">
            <v>10096.7741935484</v>
          </cell>
        </row>
        <row r="23">
          <cell r="S23">
            <v>36770</v>
          </cell>
          <cell r="T23">
            <v>18433.3333333333</v>
          </cell>
        </row>
        <row r="24">
          <cell r="S24">
            <v>36800</v>
          </cell>
          <cell r="T24">
            <v>6451.61290322581</v>
          </cell>
        </row>
        <row r="25">
          <cell r="S25">
            <v>36831</v>
          </cell>
          <cell r="T25">
            <v>21066.6666666667</v>
          </cell>
        </row>
        <row r="26">
          <cell r="S26">
            <v>36861</v>
          </cell>
          <cell r="T26">
            <v>34290.3225806452</v>
          </cell>
        </row>
        <row r="27">
          <cell r="S27">
            <v>36892</v>
          </cell>
          <cell r="T27">
            <v>24166.6666666667</v>
          </cell>
        </row>
        <row r="28">
          <cell r="S28">
            <v>36923</v>
          </cell>
          <cell r="T28" t="e">
            <v>#VALUE!</v>
          </cell>
        </row>
        <row r="29">
          <cell r="S29">
            <v>36951</v>
          </cell>
          <cell r="T29" t="e">
            <v>#VALUE!</v>
          </cell>
        </row>
        <row r="30">
          <cell r="S30">
            <v>36982</v>
          </cell>
          <cell r="T30" t="e">
            <v>#VALUE!</v>
          </cell>
        </row>
        <row r="31">
          <cell r="S31">
            <v>37012</v>
          </cell>
          <cell r="T31" t="e">
            <v>#VALUE!</v>
          </cell>
        </row>
        <row r="32">
          <cell r="S32">
            <v>37043</v>
          </cell>
          <cell r="T32" t="e">
            <v>#VALUE!</v>
          </cell>
        </row>
        <row r="33">
          <cell r="S33">
            <v>37073</v>
          </cell>
          <cell r="T33" t="e">
            <v>#VALUE!</v>
          </cell>
        </row>
        <row r="34">
          <cell r="S34">
            <v>37104</v>
          </cell>
          <cell r="T34" t="e">
            <v>#VALUE!</v>
          </cell>
        </row>
        <row r="35">
          <cell r="S35">
            <v>37135</v>
          </cell>
          <cell r="T35" t="e">
            <v>#VALUE!</v>
          </cell>
        </row>
        <row r="36">
          <cell r="S36">
            <v>37165</v>
          </cell>
          <cell r="T36" t="e">
            <v>#VALUE!</v>
          </cell>
        </row>
        <row r="37">
          <cell r="S37">
            <v>37196</v>
          </cell>
          <cell r="T37" t="e">
            <v>#VALUE!</v>
          </cell>
        </row>
        <row r="38">
          <cell r="S38">
            <v>37226</v>
          </cell>
          <cell r="T38" t="e">
            <v>#VALUE!</v>
          </cell>
        </row>
      </sheetData>
      <sheetData sheetId="11">
        <row r="4">
          <cell r="S4">
            <v>36434</v>
          </cell>
          <cell r="T4">
            <v>36465</v>
          </cell>
        </row>
        <row r="5">
          <cell r="S5">
            <v>18903.2258064516</v>
          </cell>
          <cell r="T5">
            <v>23758.6206896552</v>
          </cell>
        </row>
        <row r="7">
          <cell r="S7" t="str">
            <v>Month</v>
          </cell>
          <cell r="T7" t="str">
            <v>Month</v>
          </cell>
        </row>
        <row r="8">
          <cell r="S8">
            <v>10</v>
          </cell>
          <cell r="T8">
            <v>11</v>
          </cell>
        </row>
        <row r="10">
          <cell r="S10">
            <v>36434</v>
          </cell>
          <cell r="T10">
            <v>36465</v>
          </cell>
        </row>
        <row r="11">
          <cell r="S11">
            <v>586000</v>
          </cell>
          <cell r="T11">
            <v>689000</v>
          </cell>
        </row>
        <row r="13">
          <cell r="S13" t="str">
            <v>Month</v>
          </cell>
          <cell r="T13" t="str">
            <v>Month</v>
          </cell>
        </row>
        <row r="14">
          <cell r="S14">
            <v>10</v>
          </cell>
          <cell r="T14">
            <v>11</v>
          </cell>
        </row>
        <row r="16">
          <cell r="S16">
            <v>36739</v>
          </cell>
          <cell r="T16">
            <v>36770</v>
          </cell>
        </row>
        <row r="17">
          <cell r="S17">
            <v>3451.61290322581</v>
          </cell>
          <cell r="T17">
            <v>6900</v>
          </cell>
        </row>
        <row r="19">
          <cell r="S19" t="str">
            <v>Month</v>
          </cell>
          <cell r="T19" t="str">
            <v>Month</v>
          </cell>
        </row>
        <row r="20">
          <cell r="S20">
            <v>8</v>
          </cell>
          <cell r="T20">
            <v>9</v>
          </cell>
        </row>
        <row r="22">
          <cell r="S22">
            <v>36739</v>
          </cell>
          <cell r="T22">
            <v>36770</v>
          </cell>
        </row>
        <row r="23">
          <cell r="S23">
            <v>107000</v>
          </cell>
          <cell r="T23">
            <v>207000</v>
          </cell>
        </row>
        <row r="25">
          <cell r="S25" t="str">
            <v>Month</v>
          </cell>
          <cell r="T25" t="str">
            <v>Month</v>
          </cell>
        </row>
        <row r="26">
          <cell r="S26">
            <v>8</v>
          </cell>
          <cell r="T26">
            <v>9</v>
          </cell>
        </row>
        <row r="29">
          <cell r="S29">
            <v>37104</v>
          </cell>
          <cell r="T29">
            <v>37135</v>
          </cell>
        </row>
        <row r="30">
          <cell r="S30" t="e">
            <v>#VALUE!</v>
          </cell>
          <cell r="T30" t="e">
            <v>#VALUE!</v>
          </cell>
        </row>
        <row r="32">
          <cell r="S32" t="str">
            <v>Month</v>
          </cell>
          <cell r="T32" t="str">
            <v>Month</v>
          </cell>
        </row>
        <row r="33">
          <cell r="S33">
            <v>8</v>
          </cell>
          <cell r="T33">
            <v>9</v>
          </cell>
        </row>
        <row r="35">
          <cell r="S35">
            <v>37104</v>
          </cell>
          <cell r="T35">
            <v>37135</v>
          </cell>
        </row>
        <row r="36">
          <cell r="S36">
            <v>0</v>
          </cell>
          <cell r="T36">
            <v>0</v>
          </cell>
        </row>
        <row r="38">
          <cell r="S38" t="str">
            <v>Month</v>
          </cell>
          <cell r="T38" t="str">
            <v>Month</v>
          </cell>
        </row>
        <row r="39">
          <cell r="S39">
            <v>8</v>
          </cell>
          <cell r="T39">
            <v>9</v>
          </cell>
        </row>
      </sheetData>
      <sheetData sheetId="12"/>
      <sheetData sheetId="13">
        <row r="13">
          <cell r="E13">
            <v>36312</v>
          </cell>
          <cell r="F13">
            <v>1697739.13043478</v>
          </cell>
        </row>
        <row r="14">
          <cell r="E14">
            <v>36342</v>
          </cell>
          <cell r="F14">
            <v>1718931.03448276</v>
          </cell>
        </row>
        <row r="15">
          <cell r="E15">
            <v>36373</v>
          </cell>
          <cell r="F15">
            <v>1788821.42857143</v>
          </cell>
        </row>
        <row r="16">
          <cell r="E16">
            <v>36404</v>
          </cell>
          <cell r="F16">
            <v>1851896.55172414</v>
          </cell>
        </row>
        <row r="17">
          <cell r="E17">
            <v>36434</v>
          </cell>
          <cell r="F17">
            <v>1840387.09677419</v>
          </cell>
        </row>
        <row r="18">
          <cell r="E18">
            <v>36465</v>
          </cell>
          <cell r="F18">
            <v>1751724.13793103</v>
          </cell>
        </row>
        <row r="19">
          <cell r="E19">
            <v>36495</v>
          </cell>
          <cell r="F19">
            <v>1727290.32258065</v>
          </cell>
        </row>
        <row r="20">
          <cell r="E20">
            <v>36526</v>
          </cell>
          <cell r="F20">
            <v>1680451.61290323</v>
          </cell>
        </row>
        <row r="21">
          <cell r="E21">
            <v>36557</v>
          </cell>
          <cell r="F21">
            <v>1744103.44827586</v>
          </cell>
        </row>
        <row r="22">
          <cell r="E22">
            <v>36586</v>
          </cell>
          <cell r="F22">
            <v>1790838.70967742</v>
          </cell>
        </row>
        <row r="23">
          <cell r="E23">
            <v>36617</v>
          </cell>
          <cell r="F23">
            <v>1774266.66666667</v>
          </cell>
        </row>
        <row r="24">
          <cell r="E24">
            <v>36647</v>
          </cell>
          <cell r="F24">
            <v>1864774.19354839</v>
          </cell>
        </row>
        <row r="25">
          <cell r="E25">
            <v>36678</v>
          </cell>
          <cell r="F25">
            <v>1852566.66666667</v>
          </cell>
        </row>
        <row r="26">
          <cell r="E26">
            <v>36708</v>
          </cell>
          <cell r="F26">
            <v>1844354.83870968</v>
          </cell>
        </row>
        <row r="27">
          <cell r="E27">
            <v>36739</v>
          </cell>
          <cell r="F27">
            <v>1851806.4516129</v>
          </cell>
        </row>
        <row r="28">
          <cell r="E28">
            <v>36770</v>
          </cell>
          <cell r="F28">
            <v>1812500</v>
          </cell>
        </row>
        <row r="29">
          <cell r="E29">
            <v>36800</v>
          </cell>
          <cell r="F29">
            <v>1789580.64516129</v>
          </cell>
        </row>
        <row r="30">
          <cell r="E30">
            <v>36831</v>
          </cell>
          <cell r="F30">
            <v>1661966.66666667</v>
          </cell>
        </row>
        <row r="31">
          <cell r="E31">
            <v>36861</v>
          </cell>
          <cell r="F31">
            <v>1717516.12903226</v>
          </cell>
        </row>
        <row r="32">
          <cell r="E32">
            <v>36892</v>
          </cell>
          <cell r="F32">
            <v>1711083.33333333</v>
          </cell>
        </row>
        <row r="33">
          <cell r="E33">
            <v>36923</v>
          </cell>
          <cell r="F33" t="e">
            <v>#VALUE!</v>
          </cell>
        </row>
        <row r="34">
          <cell r="E34">
            <v>36951</v>
          </cell>
          <cell r="F34" t="e">
            <v>#VALUE!</v>
          </cell>
        </row>
        <row r="35">
          <cell r="E35">
            <v>36982</v>
          </cell>
          <cell r="F35" t="e">
            <v>#VALUE!</v>
          </cell>
        </row>
        <row r="36">
          <cell r="E36">
            <v>37012</v>
          </cell>
          <cell r="F36" t="e">
            <v>#VALUE!</v>
          </cell>
        </row>
        <row r="37">
          <cell r="E37">
            <v>37043</v>
          </cell>
          <cell r="F37" t="e">
            <v>#VALUE!</v>
          </cell>
        </row>
        <row r="38">
          <cell r="E38">
            <v>37073</v>
          </cell>
          <cell r="F38" t="e">
            <v>#VALUE!</v>
          </cell>
        </row>
        <row r="39">
          <cell r="E39">
            <v>37104</v>
          </cell>
          <cell r="F39" t="e">
            <v>#VALUE!</v>
          </cell>
        </row>
        <row r="40">
          <cell r="E40">
            <v>37135</v>
          </cell>
          <cell r="F40" t="e">
            <v>#VALUE!</v>
          </cell>
        </row>
        <row r="41">
          <cell r="E41">
            <v>37165</v>
          </cell>
          <cell r="F41" t="e">
            <v>#VALUE!</v>
          </cell>
        </row>
        <row r="42">
          <cell r="E42">
            <v>37196</v>
          </cell>
          <cell r="F42" t="e">
            <v>#VALUE!</v>
          </cell>
        </row>
        <row r="43">
          <cell r="E43">
            <v>37226</v>
          </cell>
          <cell r="F43" t="e">
            <v>#VALUE!</v>
          </cell>
        </row>
      </sheetData>
      <sheetData sheetId="14">
        <row r="4">
          <cell r="T4" t="str">
            <v>Mo. Avg.</v>
          </cell>
        </row>
        <row r="5">
          <cell r="S5">
            <v>36220</v>
          </cell>
          <cell r="T5">
            <v>139000</v>
          </cell>
        </row>
        <row r="6">
          <cell r="S6">
            <v>36251</v>
          </cell>
          <cell r="T6">
            <v>138000</v>
          </cell>
        </row>
        <row r="7">
          <cell r="S7">
            <v>36281</v>
          </cell>
          <cell r="T7">
            <v>152619.047619048</v>
          </cell>
        </row>
        <row r="8">
          <cell r="S8">
            <v>36312</v>
          </cell>
          <cell r="T8">
            <v>129956.52173913</v>
          </cell>
        </row>
        <row r="9">
          <cell r="S9">
            <v>36342</v>
          </cell>
          <cell r="T9">
            <v>136793.103448276</v>
          </cell>
        </row>
        <row r="10">
          <cell r="S10">
            <v>36373</v>
          </cell>
          <cell r="T10">
            <v>134178.571428571</v>
          </cell>
        </row>
        <row r="11">
          <cell r="S11">
            <v>36404</v>
          </cell>
          <cell r="T11">
            <v>131758.620689655</v>
          </cell>
        </row>
        <row r="12">
          <cell r="S12">
            <v>36434</v>
          </cell>
          <cell r="T12">
            <v>139935.483870968</v>
          </cell>
        </row>
        <row r="13">
          <cell r="S13">
            <v>36465</v>
          </cell>
          <cell r="T13">
            <v>138862.068965517</v>
          </cell>
        </row>
        <row r="14">
          <cell r="S14">
            <v>36495</v>
          </cell>
          <cell r="T14">
            <v>151129.032258065</v>
          </cell>
        </row>
        <row r="15">
          <cell r="S15">
            <v>36526</v>
          </cell>
          <cell r="T15">
            <v>153064.516129032</v>
          </cell>
        </row>
        <row r="16">
          <cell r="S16">
            <v>36557</v>
          </cell>
          <cell r="T16">
            <v>157586.206896552</v>
          </cell>
        </row>
        <row r="17">
          <cell r="S17">
            <v>36586</v>
          </cell>
          <cell r="T17">
            <v>160483.870967742</v>
          </cell>
        </row>
        <row r="18">
          <cell r="S18">
            <v>36617</v>
          </cell>
          <cell r="T18">
            <v>160066.666666667</v>
          </cell>
        </row>
        <row r="19">
          <cell r="S19">
            <v>36647</v>
          </cell>
          <cell r="T19">
            <v>155580.64516129</v>
          </cell>
        </row>
        <row r="20">
          <cell r="S20">
            <v>36678</v>
          </cell>
          <cell r="T20">
            <v>147166.666666667</v>
          </cell>
        </row>
        <row r="21">
          <cell r="S21">
            <v>36708</v>
          </cell>
          <cell r="T21">
            <v>143193.548387097</v>
          </cell>
        </row>
        <row r="22">
          <cell r="S22">
            <v>36739</v>
          </cell>
          <cell r="T22">
            <v>160516.129032258</v>
          </cell>
        </row>
        <row r="23">
          <cell r="S23">
            <v>36770</v>
          </cell>
          <cell r="T23">
            <v>162900</v>
          </cell>
        </row>
        <row r="24">
          <cell r="S24">
            <v>36800</v>
          </cell>
          <cell r="T24">
            <v>164645.161290323</v>
          </cell>
        </row>
        <row r="25">
          <cell r="S25">
            <v>36831</v>
          </cell>
          <cell r="T25">
            <v>164166.666666667</v>
          </cell>
        </row>
        <row r="26">
          <cell r="S26">
            <v>36861</v>
          </cell>
          <cell r="T26">
            <v>160580.64516129</v>
          </cell>
        </row>
        <row r="27">
          <cell r="S27">
            <v>36892</v>
          </cell>
          <cell r="T27">
            <v>183750</v>
          </cell>
        </row>
        <row r="28">
          <cell r="S28">
            <v>36923</v>
          </cell>
          <cell r="T28" t="e">
            <v>#VALUE!</v>
          </cell>
        </row>
        <row r="29">
          <cell r="S29">
            <v>36951</v>
          </cell>
          <cell r="T29" t="e">
            <v>#VALUE!</v>
          </cell>
        </row>
        <row r="30">
          <cell r="S30">
            <v>36982</v>
          </cell>
          <cell r="T30" t="e">
            <v>#VALUE!</v>
          </cell>
        </row>
        <row r="31">
          <cell r="S31">
            <v>37012</v>
          </cell>
          <cell r="T31" t="e">
            <v>#VALUE!</v>
          </cell>
        </row>
        <row r="32">
          <cell r="S32">
            <v>37043</v>
          </cell>
          <cell r="T32" t="e">
            <v>#VALUE!</v>
          </cell>
        </row>
        <row r="33">
          <cell r="S33">
            <v>37073</v>
          </cell>
          <cell r="T33" t="e">
            <v>#VALUE!</v>
          </cell>
        </row>
        <row r="34">
          <cell r="S34">
            <v>37104</v>
          </cell>
          <cell r="T34" t="e">
            <v>#VALUE!</v>
          </cell>
        </row>
        <row r="35">
          <cell r="S35">
            <v>37135</v>
          </cell>
          <cell r="T35" t="e">
            <v>#VALUE!</v>
          </cell>
        </row>
        <row r="36">
          <cell r="S36">
            <v>37165</v>
          </cell>
          <cell r="T36" t="e">
            <v>#VALUE!</v>
          </cell>
        </row>
        <row r="37">
          <cell r="S37">
            <v>37196</v>
          </cell>
          <cell r="T37" t="e">
            <v>#VALUE!</v>
          </cell>
        </row>
        <row r="38">
          <cell r="S38">
            <v>37226</v>
          </cell>
          <cell r="T38" t="e">
            <v>#VALUE!</v>
          </cell>
        </row>
        <row r="39">
          <cell r="S39">
            <v>37257</v>
          </cell>
          <cell r="T39" t="e">
            <v>#VALUE!</v>
          </cell>
        </row>
        <row r="40">
          <cell r="S40">
            <v>37288</v>
          </cell>
          <cell r="T40" t="e">
            <v>#VALUE!</v>
          </cell>
        </row>
        <row r="41">
          <cell r="S41">
            <v>37316</v>
          </cell>
          <cell r="T41" t="e">
            <v>#VALUE!</v>
          </cell>
        </row>
        <row r="42">
          <cell r="S42">
            <v>37347</v>
          </cell>
          <cell r="T42" t="e">
            <v>#VALUE!</v>
          </cell>
        </row>
        <row r="43">
          <cell r="S43">
            <v>37377</v>
          </cell>
          <cell r="T43" t="e">
            <v>#VALUE!</v>
          </cell>
        </row>
        <row r="44">
          <cell r="S44">
            <v>37408</v>
          </cell>
          <cell r="T44" t="e">
            <v>#VALUE!</v>
          </cell>
        </row>
        <row r="45">
          <cell r="S45">
            <v>37438</v>
          </cell>
          <cell r="T45" t="e">
            <v>#VALUE!</v>
          </cell>
        </row>
        <row r="46">
          <cell r="S46">
            <v>37469</v>
          </cell>
          <cell r="T46" t="e">
            <v>#VALUE!</v>
          </cell>
        </row>
        <row r="47">
          <cell r="S47">
            <v>37500</v>
          </cell>
          <cell r="T47" t="e">
            <v>#VALUE!</v>
          </cell>
        </row>
      </sheetData>
      <sheetData sheetId="15">
        <row r="4">
          <cell r="S4">
            <v>36220</v>
          </cell>
          <cell r="T4">
            <v>219571.428571429</v>
          </cell>
        </row>
        <row r="5">
          <cell r="S5">
            <v>36251</v>
          </cell>
          <cell r="T5">
            <v>121880</v>
          </cell>
        </row>
        <row r="6">
          <cell r="S6">
            <v>36281</v>
          </cell>
          <cell r="T6">
            <v>143380.952380952</v>
          </cell>
        </row>
        <row r="7">
          <cell r="S7">
            <v>36312</v>
          </cell>
          <cell r="T7">
            <v>85913.0434782609</v>
          </cell>
        </row>
        <row r="8">
          <cell r="S8">
            <v>36342</v>
          </cell>
          <cell r="T8">
            <v>94103.4482758621</v>
          </cell>
        </row>
        <row r="9">
          <cell r="S9">
            <v>36373</v>
          </cell>
          <cell r="T9">
            <v>26321.4285714286</v>
          </cell>
        </row>
        <row r="10">
          <cell r="S10">
            <v>36404</v>
          </cell>
          <cell r="T10">
            <v>75413.7931034483</v>
          </cell>
        </row>
        <row r="11">
          <cell r="S11">
            <v>36434</v>
          </cell>
          <cell r="T11">
            <v>125096.774193548</v>
          </cell>
        </row>
        <row r="12">
          <cell r="S12">
            <v>36465</v>
          </cell>
          <cell r="T12">
            <v>162620.689655172</v>
          </cell>
        </row>
        <row r="13">
          <cell r="S13">
            <v>36495</v>
          </cell>
          <cell r="T13">
            <v>183000</v>
          </cell>
        </row>
        <row r="14">
          <cell r="S14">
            <v>36526</v>
          </cell>
          <cell r="T14">
            <v>134774.193548387</v>
          </cell>
        </row>
        <row r="15">
          <cell r="S15">
            <v>36557</v>
          </cell>
          <cell r="T15">
            <v>134758.620689655</v>
          </cell>
        </row>
        <row r="16">
          <cell r="S16">
            <v>36586</v>
          </cell>
          <cell r="T16">
            <v>179000</v>
          </cell>
        </row>
        <row r="17">
          <cell r="S17">
            <v>36617</v>
          </cell>
          <cell r="T17">
            <v>74666.6666666667</v>
          </cell>
        </row>
        <row r="18">
          <cell r="S18">
            <v>36647</v>
          </cell>
          <cell r="T18">
            <v>132290.322580645</v>
          </cell>
        </row>
        <row r="19">
          <cell r="S19">
            <v>36678</v>
          </cell>
          <cell r="T19">
            <v>259700</v>
          </cell>
        </row>
        <row r="20">
          <cell r="S20">
            <v>36708</v>
          </cell>
          <cell r="T20">
            <v>244806.451612903</v>
          </cell>
        </row>
        <row r="21">
          <cell r="S21">
            <v>36739</v>
          </cell>
          <cell r="T21">
            <v>241612.903225806</v>
          </cell>
        </row>
        <row r="22">
          <cell r="S22">
            <v>36770</v>
          </cell>
          <cell r="T22">
            <v>232633.333333333</v>
          </cell>
        </row>
        <row r="23">
          <cell r="S23">
            <v>36800</v>
          </cell>
          <cell r="T23">
            <v>275064.516129032</v>
          </cell>
        </row>
        <row r="24">
          <cell r="S24">
            <v>36831</v>
          </cell>
          <cell r="T24">
            <v>230666.666666667</v>
          </cell>
        </row>
        <row r="25">
          <cell r="S25">
            <v>36861</v>
          </cell>
          <cell r="T25">
            <v>269129.032258065</v>
          </cell>
        </row>
        <row r="26">
          <cell r="S26">
            <v>36892</v>
          </cell>
          <cell r="T26">
            <v>276916.666666667</v>
          </cell>
        </row>
        <row r="27">
          <cell r="S27">
            <v>36923</v>
          </cell>
          <cell r="T27" t="e">
            <v>#VALUE!</v>
          </cell>
        </row>
        <row r="28">
          <cell r="S28">
            <v>36951</v>
          </cell>
          <cell r="T28" t="e">
            <v>#VALUE!</v>
          </cell>
        </row>
        <row r="29">
          <cell r="S29">
            <v>36982</v>
          </cell>
          <cell r="T29" t="e">
            <v>#VALUE!</v>
          </cell>
        </row>
        <row r="30">
          <cell r="S30">
            <v>37012</v>
          </cell>
          <cell r="T30" t="e">
            <v>#VALUE!</v>
          </cell>
        </row>
        <row r="31">
          <cell r="S31">
            <v>37043</v>
          </cell>
          <cell r="T31" t="e">
            <v>#VALUE!</v>
          </cell>
        </row>
        <row r="32">
          <cell r="S32">
            <v>37073</v>
          </cell>
          <cell r="T32" t="e">
            <v>#VALUE!</v>
          </cell>
        </row>
        <row r="33">
          <cell r="S33">
            <v>37104</v>
          </cell>
          <cell r="T33" t="e">
            <v>#VALUE!</v>
          </cell>
        </row>
        <row r="34">
          <cell r="S34">
            <v>37135</v>
          </cell>
          <cell r="T34" t="e">
            <v>#VALUE!</v>
          </cell>
        </row>
        <row r="35">
          <cell r="S35">
            <v>37165</v>
          </cell>
          <cell r="T35" t="e">
            <v>#VALUE!</v>
          </cell>
        </row>
        <row r="36">
          <cell r="S36">
            <v>37196</v>
          </cell>
          <cell r="T36" t="e">
            <v>#VALUE!</v>
          </cell>
        </row>
        <row r="37">
          <cell r="S37">
            <v>37226</v>
          </cell>
          <cell r="T37" t="e">
            <v>#VALUE!</v>
          </cell>
        </row>
      </sheetData>
      <sheetData sheetId="16">
        <row r="4">
          <cell r="S4">
            <v>36220</v>
          </cell>
          <cell r="T4">
            <v>381714.285714286</v>
          </cell>
        </row>
        <row r="5">
          <cell r="S5">
            <v>36251</v>
          </cell>
          <cell r="T5">
            <v>461040</v>
          </cell>
        </row>
        <row r="6">
          <cell r="S6">
            <v>36281</v>
          </cell>
          <cell r="T6">
            <v>365476.190476191</v>
          </cell>
        </row>
        <row r="7">
          <cell r="S7">
            <v>36312</v>
          </cell>
          <cell r="T7">
            <v>326608.695652174</v>
          </cell>
        </row>
        <row r="8">
          <cell r="S8">
            <v>36342</v>
          </cell>
          <cell r="T8">
            <v>283103.448275862</v>
          </cell>
        </row>
        <row r="9">
          <cell r="S9">
            <v>36373</v>
          </cell>
          <cell r="T9">
            <v>213285.714285714</v>
          </cell>
        </row>
        <row r="10">
          <cell r="S10">
            <v>36404</v>
          </cell>
          <cell r="T10">
            <v>305206.896551724</v>
          </cell>
        </row>
        <row r="11">
          <cell r="S11">
            <v>36434</v>
          </cell>
          <cell r="T11">
            <v>393516.129032258</v>
          </cell>
        </row>
        <row r="12">
          <cell r="S12">
            <v>36465</v>
          </cell>
          <cell r="T12">
            <v>328517.24137931</v>
          </cell>
        </row>
        <row r="13">
          <cell r="S13">
            <v>36495</v>
          </cell>
          <cell r="T13">
            <v>353387.096774194</v>
          </cell>
        </row>
        <row r="14">
          <cell r="S14">
            <v>36526</v>
          </cell>
          <cell r="T14">
            <v>327516.129032258</v>
          </cell>
        </row>
        <row r="15">
          <cell r="S15">
            <v>36557</v>
          </cell>
          <cell r="T15">
            <v>285344.827586207</v>
          </cell>
        </row>
        <row r="16">
          <cell r="S16">
            <v>36586</v>
          </cell>
          <cell r="T16">
            <v>256774.193548387</v>
          </cell>
        </row>
        <row r="17">
          <cell r="S17">
            <v>36617</v>
          </cell>
          <cell r="T17">
            <v>246733.333333333</v>
          </cell>
        </row>
        <row r="18">
          <cell r="S18">
            <v>36647</v>
          </cell>
          <cell r="T18">
            <v>237677.419354839</v>
          </cell>
        </row>
        <row r="19">
          <cell r="S19">
            <v>36678</v>
          </cell>
          <cell r="T19">
            <v>299700</v>
          </cell>
        </row>
        <row r="20">
          <cell r="S20">
            <v>36708</v>
          </cell>
          <cell r="T20">
            <v>363129.032258065</v>
          </cell>
        </row>
        <row r="21">
          <cell r="S21">
            <v>36739</v>
          </cell>
          <cell r="T21">
            <v>504967.741935484</v>
          </cell>
        </row>
        <row r="22">
          <cell r="S22">
            <v>36770</v>
          </cell>
          <cell r="T22">
            <v>572100</v>
          </cell>
        </row>
        <row r="23">
          <cell r="S23">
            <v>36800</v>
          </cell>
          <cell r="T23">
            <v>607225.806451613</v>
          </cell>
        </row>
        <row r="24">
          <cell r="S24">
            <v>36831</v>
          </cell>
          <cell r="T24">
            <v>669100</v>
          </cell>
        </row>
        <row r="25">
          <cell r="S25">
            <v>36861</v>
          </cell>
          <cell r="T25">
            <v>734225.806451613</v>
          </cell>
        </row>
        <row r="26">
          <cell r="S26">
            <v>36892</v>
          </cell>
          <cell r="T26">
            <v>540750</v>
          </cell>
        </row>
        <row r="27">
          <cell r="S27">
            <v>36923</v>
          </cell>
          <cell r="T27" t="e">
            <v>#VALUE!</v>
          </cell>
        </row>
        <row r="28">
          <cell r="S28">
            <v>36951</v>
          </cell>
          <cell r="T28" t="e">
            <v>#VALUE!</v>
          </cell>
        </row>
        <row r="29">
          <cell r="S29">
            <v>36982</v>
          </cell>
          <cell r="T29" t="e">
            <v>#VALUE!</v>
          </cell>
        </row>
        <row r="30">
          <cell r="S30">
            <v>37012</v>
          </cell>
          <cell r="T30" t="e">
            <v>#VALUE!</v>
          </cell>
        </row>
        <row r="31">
          <cell r="S31">
            <v>37043</v>
          </cell>
          <cell r="T31" t="e">
            <v>#VALUE!</v>
          </cell>
        </row>
        <row r="32">
          <cell r="S32">
            <v>37073</v>
          </cell>
          <cell r="T32" t="e">
            <v>#VALUE!</v>
          </cell>
        </row>
        <row r="33">
          <cell r="S33">
            <v>37104</v>
          </cell>
          <cell r="T33" t="e">
            <v>#VALUE!</v>
          </cell>
        </row>
        <row r="34">
          <cell r="S34">
            <v>37135</v>
          </cell>
          <cell r="T34" t="e">
            <v>#VALUE!</v>
          </cell>
        </row>
        <row r="35">
          <cell r="S35">
            <v>37165</v>
          </cell>
          <cell r="T35" t="e">
            <v>#VALUE!</v>
          </cell>
        </row>
        <row r="36">
          <cell r="S36">
            <v>37196</v>
          </cell>
          <cell r="T36" t="e">
            <v>#VALUE!</v>
          </cell>
        </row>
        <row r="37">
          <cell r="S37">
            <v>37226</v>
          </cell>
          <cell r="T37" t="e">
            <v>#VALUE!</v>
          </cell>
        </row>
      </sheetData>
      <sheetData sheetId="17">
        <row r="4">
          <cell r="T4" t="str">
            <v>Mo. Avg.</v>
          </cell>
        </row>
        <row r="5">
          <cell r="S5">
            <v>36220</v>
          </cell>
          <cell r="T5">
            <v>0</v>
          </cell>
        </row>
        <row r="6">
          <cell r="S6">
            <v>36251</v>
          </cell>
          <cell r="T6">
            <v>51960</v>
          </cell>
        </row>
        <row r="7">
          <cell r="S7">
            <v>36281</v>
          </cell>
          <cell r="T7">
            <v>11428.5714285714</v>
          </cell>
        </row>
        <row r="8">
          <cell r="S8">
            <v>36312</v>
          </cell>
          <cell r="T8">
            <v>6304.34782608696</v>
          </cell>
        </row>
        <row r="9">
          <cell r="S9">
            <v>36342</v>
          </cell>
          <cell r="T9">
            <v>6517.24137931035</v>
          </cell>
        </row>
        <row r="10">
          <cell r="S10">
            <v>36373</v>
          </cell>
          <cell r="T10">
            <v>4178.57142857143</v>
          </cell>
        </row>
        <row r="11">
          <cell r="S11">
            <v>36404</v>
          </cell>
          <cell r="T11">
            <v>10068.9655172414</v>
          </cell>
        </row>
        <row r="12">
          <cell r="S12">
            <v>36434</v>
          </cell>
          <cell r="T12">
            <v>16322.5806451613</v>
          </cell>
        </row>
        <row r="13">
          <cell r="S13">
            <v>36465</v>
          </cell>
          <cell r="T13">
            <v>30206.8965517241</v>
          </cell>
        </row>
        <row r="14">
          <cell r="S14">
            <v>36495</v>
          </cell>
          <cell r="T14">
            <v>28903.2258064516</v>
          </cell>
        </row>
        <row r="15">
          <cell r="S15">
            <v>36526</v>
          </cell>
          <cell r="T15">
            <v>33580.6451612903</v>
          </cell>
        </row>
        <row r="16">
          <cell r="S16">
            <v>36557</v>
          </cell>
          <cell r="T16">
            <v>24413.7931034483</v>
          </cell>
        </row>
        <row r="17">
          <cell r="S17">
            <v>36586</v>
          </cell>
          <cell r="T17">
            <v>22483.8709677419</v>
          </cell>
        </row>
        <row r="18">
          <cell r="S18">
            <v>36617</v>
          </cell>
          <cell r="T18">
            <v>0</v>
          </cell>
        </row>
        <row r="19">
          <cell r="S19">
            <v>36647</v>
          </cell>
          <cell r="T19">
            <v>0</v>
          </cell>
        </row>
        <row r="20">
          <cell r="S20">
            <v>36678</v>
          </cell>
          <cell r="T20">
            <v>0</v>
          </cell>
        </row>
        <row r="21">
          <cell r="S21">
            <v>36708</v>
          </cell>
          <cell r="T21">
            <v>0</v>
          </cell>
        </row>
        <row r="22">
          <cell r="S22">
            <v>36739</v>
          </cell>
          <cell r="T22">
            <v>0</v>
          </cell>
        </row>
        <row r="23">
          <cell r="S23">
            <v>36770</v>
          </cell>
          <cell r="T23">
            <v>0</v>
          </cell>
        </row>
        <row r="24">
          <cell r="S24">
            <v>36800</v>
          </cell>
          <cell r="T24">
            <v>0</v>
          </cell>
        </row>
        <row r="25">
          <cell r="S25">
            <v>36831</v>
          </cell>
          <cell r="T25">
            <v>0</v>
          </cell>
        </row>
        <row r="26">
          <cell r="S26">
            <v>36861</v>
          </cell>
          <cell r="T26">
            <v>0</v>
          </cell>
        </row>
        <row r="27">
          <cell r="S27">
            <v>36892</v>
          </cell>
          <cell r="T27">
            <v>0</v>
          </cell>
        </row>
        <row r="28">
          <cell r="S28">
            <v>36923</v>
          </cell>
          <cell r="T28" t="e">
            <v>#VALUE!</v>
          </cell>
        </row>
        <row r="29">
          <cell r="S29">
            <v>36951</v>
          </cell>
          <cell r="T29" t="e">
            <v>#VALUE!</v>
          </cell>
        </row>
        <row r="30">
          <cell r="S30">
            <v>36982</v>
          </cell>
          <cell r="T30" t="e">
            <v>#VALUE!</v>
          </cell>
        </row>
        <row r="31">
          <cell r="S31">
            <v>37012</v>
          </cell>
          <cell r="T31" t="e">
            <v>#VALUE!</v>
          </cell>
        </row>
        <row r="32">
          <cell r="S32">
            <v>37043</v>
          </cell>
          <cell r="T32" t="e">
            <v>#VALUE!</v>
          </cell>
        </row>
        <row r="33">
          <cell r="S33">
            <v>37073</v>
          </cell>
          <cell r="T33" t="e">
            <v>#VALUE!</v>
          </cell>
        </row>
        <row r="34">
          <cell r="S34">
            <v>37104</v>
          </cell>
          <cell r="T34" t="e">
            <v>#VALUE!</v>
          </cell>
        </row>
        <row r="35">
          <cell r="S35">
            <v>37135</v>
          </cell>
          <cell r="T35" t="e">
            <v>#VALUE!</v>
          </cell>
        </row>
        <row r="36">
          <cell r="S36">
            <v>37165</v>
          </cell>
          <cell r="T36" t="e">
            <v>#VALUE!</v>
          </cell>
        </row>
        <row r="37">
          <cell r="S37">
            <v>37196</v>
          </cell>
          <cell r="T37" t="e">
            <v>#VALUE!</v>
          </cell>
        </row>
        <row r="38">
          <cell r="S38">
            <v>37226</v>
          </cell>
          <cell r="T38" t="e">
            <v>#VALUE!</v>
          </cell>
        </row>
        <row r="39">
          <cell r="S39">
            <v>37257</v>
          </cell>
          <cell r="T39" t="e">
            <v>#VALUE!</v>
          </cell>
        </row>
        <row r="40">
          <cell r="S40">
            <v>37288</v>
          </cell>
          <cell r="T40" t="e">
            <v>#VALUE!</v>
          </cell>
        </row>
        <row r="41">
          <cell r="S41">
            <v>37316</v>
          </cell>
          <cell r="T41" t="e">
            <v>#VALUE!</v>
          </cell>
        </row>
        <row r="42">
          <cell r="S42">
            <v>37347</v>
          </cell>
          <cell r="T42" t="e">
            <v>#VALUE!</v>
          </cell>
        </row>
        <row r="43">
          <cell r="S43">
            <v>37377</v>
          </cell>
          <cell r="T43" t="e">
            <v>#VALUE!</v>
          </cell>
        </row>
        <row r="44">
          <cell r="S44">
            <v>37408</v>
          </cell>
          <cell r="T44" t="e">
            <v>#VALUE!</v>
          </cell>
        </row>
      </sheetData>
      <sheetData sheetId="18">
        <row r="4">
          <cell r="S4">
            <v>36220</v>
          </cell>
          <cell r="T4">
            <v>42285.7142857143</v>
          </cell>
        </row>
        <row r="5">
          <cell r="S5">
            <v>36251</v>
          </cell>
          <cell r="T5">
            <v>6400</v>
          </cell>
        </row>
        <row r="6">
          <cell r="S6">
            <v>36281</v>
          </cell>
          <cell r="T6">
            <v>0</v>
          </cell>
        </row>
        <row r="7">
          <cell r="S7">
            <v>36312</v>
          </cell>
          <cell r="T7">
            <v>0</v>
          </cell>
        </row>
        <row r="8">
          <cell r="S8">
            <v>36342</v>
          </cell>
          <cell r="T8">
            <v>39137.9310344828</v>
          </cell>
        </row>
        <row r="9">
          <cell r="S9">
            <v>36373</v>
          </cell>
          <cell r="T9">
            <v>146035.714285714</v>
          </cell>
        </row>
        <row r="10">
          <cell r="S10">
            <v>36404</v>
          </cell>
          <cell r="T10">
            <v>56310.3448275862</v>
          </cell>
        </row>
        <row r="11">
          <cell r="S11">
            <v>36434</v>
          </cell>
          <cell r="T11">
            <v>19451.6129032258</v>
          </cell>
        </row>
        <row r="12">
          <cell r="S12">
            <v>36465</v>
          </cell>
          <cell r="T12">
            <v>35793.1034482759</v>
          </cell>
        </row>
        <row r="13">
          <cell r="S13">
            <v>36495</v>
          </cell>
          <cell r="T13">
            <v>344354.838709677</v>
          </cell>
        </row>
        <row r="14">
          <cell r="S14">
            <v>36526</v>
          </cell>
          <cell r="T14">
            <v>485258.064516129</v>
          </cell>
        </row>
        <row r="15">
          <cell r="S15">
            <v>36557</v>
          </cell>
          <cell r="T15">
            <v>495620.689655172</v>
          </cell>
        </row>
        <row r="16">
          <cell r="S16">
            <v>36586</v>
          </cell>
          <cell r="T16">
            <v>267225.806451613</v>
          </cell>
        </row>
        <row r="17">
          <cell r="S17">
            <v>36617</v>
          </cell>
          <cell r="T17">
            <v>0</v>
          </cell>
        </row>
        <row r="18">
          <cell r="S18">
            <v>36647</v>
          </cell>
          <cell r="T18">
            <v>0</v>
          </cell>
        </row>
        <row r="19">
          <cell r="S19">
            <v>36678</v>
          </cell>
          <cell r="T19">
            <v>0</v>
          </cell>
        </row>
        <row r="20">
          <cell r="S20">
            <v>36708</v>
          </cell>
          <cell r="T20">
            <v>67322.5806451613</v>
          </cell>
        </row>
        <row r="21">
          <cell r="S21">
            <v>36739</v>
          </cell>
          <cell r="T21">
            <v>221064.516129032</v>
          </cell>
        </row>
        <row r="22">
          <cell r="S22">
            <v>36770</v>
          </cell>
          <cell r="T22">
            <v>103233.333333333</v>
          </cell>
        </row>
        <row r="23">
          <cell r="S23">
            <v>36800</v>
          </cell>
          <cell r="T23">
            <v>14290.3225806452</v>
          </cell>
        </row>
        <row r="24">
          <cell r="S24">
            <v>36831</v>
          </cell>
          <cell r="T24">
            <v>410666.666666667</v>
          </cell>
        </row>
        <row r="25">
          <cell r="S25">
            <v>36861</v>
          </cell>
          <cell r="T25">
            <v>222161.290322581</v>
          </cell>
        </row>
        <row r="26">
          <cell r="S26">
            <v>36892</v>
          </cell>
          <cell r="T26">
            <v>520500</v>
          </cell>
        </row>
        <row r="27">
          <cell r="S27">
            <v>36923</v>
          </cell>
          <cell r="T27" t="e">
            <v>#VALUE!</v>
          </cell>
        </row>
        <row r="28">
          <cell r="S28">
            <v>36951</v>
          </cell>
          <cell r="T28" t="e">
            <v>#VALUE!</v>
          </cell>
        </row>
        <row r="29">
          <cell r="S29">
            <v>36982</v>
          </cell>
          <cell r="T29" t="e">
            <v>#VALUE!</v>
          </cell>
        </row>
        <row r="30">
          <cell r="S30">
            <v>37012</v>
          </cell>
          <cell r="T30" t="e">
            <v>#VALUE!</v>
          </cell>
        </row>
        <row r="31">
          <cell r="S31">
            <v>37043</v>
          </cell>
          <cell r="T31" t="e">
            <v>#VALUE!</v>
          </cell>
        </row>
        <row r="32">
          <cell r="S32">
            <v>37073</v>
          </cell>
          <cell r="T32" t="e">
            <v>#VALUE!</v>
          </cell>
        </row>
        <row r="33">
          <cell r="S33">
            <v>37104</v>
          </cell>
          <cell r="T33" t="e">
            <v>#VALUE!</v>
          </cell>
        </row>
        <row r="34">
          <cell r="S34">
            <v>37135</v>
          </cell>
          <cell r="T34" t="e">
            <v>#VALUE!</v>
          </cell>
        </row>
        <row r="35">
          <cell r="S35">
            <v>37165</v>
          </cell>
          <cell r="T35" t="e">
            <v>#VALUE!</v>
          </cell>
        </row>
        <row r="36">
          <cell r="S36">
            <v>37196</v>
          </cell>
          <cell r="T36" t="e">
            <v>#VALUE!</v>
          </cell>
        </row>
        <row r="37">
          <cell r="S37">
            <v>37226</v>
          </cell>
          <cell r="T37" t="e">
            <v>#VALUE!</v>
          </cell>
        </row>
      </sheetData>
      <sheetData sheetId="19">
        <row r="4">
          <cell r="S4">
            <v>36220</v>
          </cell>
          <cell r="T4">
            <v>0</v>
          </cell>
        </row>
        <row r="5">
          <cell r="S5">
            <v>36251</v>
          </cell>
          <cell r="T5">
            <v>2320</v>
          </cell>
        </row>
        <row r="6">
          <cell r="S6">
            <v>36281</v>
          </cell>
          <cell r="T6">
            <v>13190.4761904762</v>
          </cell>
        </row>
        <row r="7">
          <cell r="S7">
            <v>36312</v>
          </cell>
          <cell r="T7">
            <v>739.130434782609</v>
          </cell>
        </row>
        <row r="8">
          <cell r="S8">
            <v>36342</v>
          </cell>
          <cell r="T8">
            <v>0</v>
          </cell>
        </row>
        <row r="9">
          <cell r="S9">
            <v>36373</v>
          </cell>
          <cell r="T9">
            <v>9178.57142857143</v>
          </cell>
        </row>
        <row r="10">
          <cell r="S10">
            <v>36404</v>
          </cell>
          <cell r="T10">
            <v>1551.72413793103</v>
          </cell>
        </row>
        <row r="11">
          <cell r="S11">
            <v>36434</v>
          </cell>
          <cell r="T11">
            <v>10645.1612903226</v>
          </cell>
        </row>
        <row r="12">
          <cell r="S12">
            <v>36465</v>
          </cell>
          <cell r="T12">
            <v>12766.6666666667</v>
          </cell>
        </row>
        <row r="13">
          <cell r="S13">
            <v>36495</v>
          </cell>
          <cell r="T13">
            <v>90258.064516129</v>
          </cell>
        </row>
        <row r="14">
          <cell r="S14">
            <v>36526</v>
          </cell>
          <cell r="T14">
            <v>123193.548387097</v>
          </cell>
        </row>
        <row r="15">
          <cell r="S15">
            <v>36557</v>
          </cell>
          <cell r="T15">
            <v>89655.1724137931</v>
          </cell>
        </row>
        <row r="16">
          <cell r="S16">
            <v>36586</v>
          </cell>
          <cell r="T16">
            <v>37838.7096774194</v>
          </cell>
        </row>
        <row r="17">
          <cell r="S17">
            <v>36617</v>
          </cell>
          <cell r="T17">
            <v>0</v>
          </cell>
        </row>
        <row r="18">
          <cell r="S18">
            <v>36647</v>
          </cell>
          <cell r="T18">
            <v>8245.16129032258</v>
          </cell>
        </row>
        <row r="19">
          <cell r="S19">
            <v>36678</v>
          </cell>
          <cell r="T19">
            <v>24896.6666666667</v>
          </cell>
        </row>
        <row r="20">
          <cell r="S20">
            <v>36708</v>
          </cell>
          <cell r="T20">
            <v>20193.5483870968</v>
          </cell>
        </row>
        <row r="21">
          <cell r="S21">
            <v>36739</v>
          </cell>
          <cell r="T21">
            <v>5935.48387096774</v>
          </cell>
        </row>
        <row r="22">
          <cell r="S22">
            <v>36770</v>
          </cell>
          <cell r="T22">
            <v>3600</v>
          </cell>
        </row>
        <row r="23">
          <cell r="S23">
            <v>36800</v>
          </cell>
          <cell r="T23">
            <v>0</v>
          </cell>
        </row>
        <row r="24">
          <cell r="S24">
            <v>36831</v>
          </cell>
          <cell r="T24">
            <v>75900</v>
          </cell>
        </row>
        <row r="25">
          <cell r="S25">
            <v>36861</v>
          </cell>
          <cell r="T25">
            <v>100225.806451613</v>
          </cell>
        </row>
        <row r="26">
          <cell r="S26">
            <v>36892</v>
          </cell>
          <cell r="T26">
            <v>49666.6666666667</v>
          </cell>
        </row>
        <row r="27">
          <cell r="S27">
            <v>36923</v>
          </cell>
          <cell r="T27" t="e">
            <v>#VALUE!</v>
          </cell>
        </row>
        <row r="28">
          <cell r="S28">
            <v>36951</v>
          </cell>
          <cell r="T28" t="e">
            <v>#VALUE!</v>
          </cell>
        </row>
        <row r="29">
          <cell r="S29">
            <v>36982</v>
          </cell>
          <cell r="T29" t="e">
            <v>#VALUE!</v>
          </cell>
        </row>
        <row r="30">
          <cell r="S30">
            <v>37012</v>
          </cell>
          <cell r="T30" t="e">
            <v>#VALUE!</v>
          </cell>
        </row>
        <row r="31">
          <cell r="S31">
            <v>37043</v>
          </cell>
          <cell r="T31" t="e">
            <v>#VALUE!</v>
          </cell>
        </row>
        <row r="32">
          <cell r="S32">
            <v>37073</v>
          </cell>
          <cell r="T32" t="e">
            <v>#VALUE!</v>
          </cell>
        </row>
        <row r="33">
          <cell r="S33">
            <v>37104</v>
          </cell>
          <cell r="T33" t="e">
            <v>#VALUE!</v>
          </cell>
        </row>
        <row r="34">
          <cell r="S34">
            <v>37135</v>
          </cell>
          <cell r="T34" t="e">
            <v>#VALUE!</v>
          </cell>
        </row>
        <row r="35">
          <cell r="S35">
            <v>37165</v>
          </cell>
          <cell r="T35" t="e">
            <v>#VALUE!</v>
          </cell>
        </row>
        <row r="36">
          <cell r="S36">
            <v>37196</v>
          </cell>
          <cell r="T36" t="e">
            <v>#VALUE!</v>
          </cell>
        </row>
        <row r="37">
          <cell r="S37">
            <v>37226</v>
          </cell>
          <cell r="T37" t="e">
            <v>#VALUE!</v>
          </cell>
        </row>
      </sheetData>
      <sheetData sheetId="20"/>
      <sheetData sheetId="21"/>
      <sheetData sheetId="22"/>
      <sheetData sheetId="2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Lavo Fcst"/>
      <sheetName val="Sheet1"/>
      <sheetName val="Forecast"/>
      <sheetName val="Gas Demand Outlook"/>
      <sheetName val="Curves"/>
      <sheetName val="Spark Spread"/>
      <sheetName val="Storage Curve"/>
      <sheetName val="Power Curve"/>
      <sheetName val="Sheet2"/>
      <sheetName val="Sheet1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">
          <cell r="D9">
            <v>36923</v>
          </cell>
          <cell r="E9">
            <v>8.67919249267277</v>
          </cell>
          <cell r="F9">
            <v>1.19603020110327</v>
          </cell>
          <cell r="G9">
            <v>-0.473428621270046</v>
          </cell>
          <cell r="H9">
            <v>-0.229239121878128</v>
          </cell>
          <cell r="I9">
            <v>-0.548180508839001</v>
          </cell>
          <cell r="J9">
            <v>1.39536856795382</v>
          </cell>
          <cell r="K9">
            <v>62.9825898787532</v>
          </cell>
          <cell r="L9">
            <v>161.464077148942</v>
          </cell>
          <cell r="M9">
            <v>80.7320385744711</v>
          </cell>
          <cell r="N9">
            <v>1</v>
          </cell>
          <cell r="O9">
            <v>1</v>
          </cell>
          <cell r="P9">
            <v>77.5592079546994</v>
          </cell>
          <cell r="Q9">
            <v>161.464077148942</v>
          </cell>
          <cell r="R9">
            <v>80.7320385744711</v>
          </cell>
          <cell r="S9">
            <v>1</v>
          </cell>
          <cell r="T9">
            <v>1</v>
          </cell>
          <cell r="U9">
            <v>63.5432290355204</v>
          </cell>
          <cell r="V9">
            <v>65.3746502809598</v>
          </cell>
          <cell r="W9">
            <v>62.9825898787532</v>
          </cell>
          <cell r="X9">
            <v>161.464077148942</v>
          </cell>
          <cell r="Y9">
            <v>80.7320385744711</v>
          </cell>
          <cell r="Z9">
            <v>1</v>
          </cell>
          <cell r="AA9">
            <v>1</v>
          </cell>
          <cell r="AB9">
            <v>1</v>
          </cell>
          <cell r="AC9">
            <v>1</v>
          </cell>
          <cell r="AD9">
            <v>1</v>
          </cell>
          <cell r="AE9">
            <v>1</v>
          </cell>
        </row>
        <row r="9">
          <cell r="AV9">
            <v>0</v>
          </cell>
          <cell r="AW9">
            <v>0</v>
          </cell>
          <cell r="AX9">
            <v>0</v>
          </cell>
        </row>
        <row r="9">
          <cell r="BW9">
            <v>0</v>
          </cell>
          <cell r="BX9">
            <v>0</v>
          </cell>
          <cell r="BY9">
            <v>0</v>
          </cell>
        </row>
        <row r="10">
          <cell r="D10">
            <v>36951</v>
          </cell>
          <cell r="E10">
            <v>8.16035690762818</v>
          </cell>
          <cell r="F10">
            <v>0.942648232277088</v>
          </cell>
          <cell r="G10">
            <v>-0.471324116138544</v>
          </cell>
          <cell r="H10">
            <v>-0.228220098340769</v>
          </cell>
          <cell r="I10">
            <v>-0.515975874509564</v>
          </cell>
          <cell r="J10">
            <v>1.14110049170384</v>
          </cell>
          <cell r="K10">
            <v>59.3328577483897</v>
          </cell>
          <cell r="L10">
            <v>153.800501055735</v>
          </cell>
          <cell r="M10">
            <v>76.9002505278677</v>
          </cell>
          <cell r="N10">
            <v>1</v>
          </cell>
          <cell r="O10">
            <v>1</v>
          </cell>
          <cell r="P10">
            <v>71.7609304949902</v>
          </cell>
          <cell r="Q10">
            <v>153.800501055735</v>
          </cell>
          <cell r="R10">
            <v>76.9002505278677</v>
          </cell>
          <cell r="S10">
            <v>1</v>
          </cell>
          <cell r="T10">
            <v>1</v>
          </cell>
          <cell r="U10">
            <v>59.6677459361723</v>
          </cell>
          <cell r="V10">
            <v>61.4910260696556</v>
          </cell>
          <cell r="W10">
            <v>59.3328577483897</v>
          </cell>
          <cell r="X10">
            <v>153.800501055735</v>
          </cell>
          <cell r="Y10">
            <v>76.9002505278677</v>
          </cell>
          <cell r="Z10">
            <v>1</v>
          </cell>
          <cell r="AA10">
            <v>1</v>
          </cell>
          <cell r="AB10">
            <v>1</v>
          </cell>
          <cell r="AC10">
            <v>1</v>
          </cell>
          <cell r="AD10">
            <v>1</v>
          </cell>
          <cell r="AE10">
            <v>1</v>
          </cell>
        </row>
        <row r="10">
          <cell r="AV10">
            <v>0</v>
          </cell>
          <cell r="AW10">
            <v>0</v>
          </cell>
          <cell r="AX10">
            <v>0</v>
          </cell>
        </row>
        <row r="10">
          <cell r="BW10">
            <v>0</v>
          </cell>
          <cell r="BX10">
            <v>0</v>
          </cell>
          <cell r="BY10">
            <v>0</v>
          </cell>
        </row>
        <row r="11">
          <cell r="D11">
            <v>36982</v>
          </cell>
          <cell r="E11">
            <v>6.38450713384741</v>
          </cell>
          <cell r="F11">
            <v>0.409833017872649</v>
          </cell>
          <cell r="G11">
            <v>-0.439459501092359</v>
          </cell>
          <cell r="H11">
            <v>-0.123443680082123</v>
          </cell>
          <cell r="I11">
            <v>-0.562903181174482</v>
          </cell>
          <cell r="J11">
            <v>0.508587961938348</v>
          </cell>
          <cell r="K11">
            <v>45.662029645047</v>
          </cell>
          <cell r="L11">
            <v>148.132416098548</v>
          </cell>
          <cell r="M11">
            <v>74.0662080492739</v>
          </cell>
          <cell r="N11">
            <v>1</v>
          </cell>
          <cell r="O11">
            <v>1</v>
          </cell>
          <cell r="P11">
            <v>53.6982132183932</v>
          </cell>
          <cell r="Q11">
            <v>148.132416098548</v>
          </cell>
          <cell r="R11">
            <v>74.0662080492739</v>
          </cell>
          <cell r="S11">
            <v>1</v>
          </cell>
          <cell r="T11">
            <v>1</v>
          </cell>
          <cell r="U11">
            <v>46.5878572456629</v>
          </cell>
          <cell r="V11">
            <v>48.9579759032397</v>
          </cell>
          <cell r="W11">
            <v>45.662029645047</v>
          </cell>
          <cell r="X11">
            <v>148.132416098548</v>
          </cell>
          <cell r="Y11">
            <v>74.0662080492739</v>
          </cell>
          <cell r="Z11">
            <v>1</v>
          </cell>
          <cell r="AA11">
            <v>1</v>
          </cell>
          <cell r="AB11">
            <v>1</v>
          </cell>
          <cell r="AC11">
            <v>1</v>
          </cell>
          <cell r="AD11">
            <v>1</v>
          </cell>
          <cell r="AE11">
            <v>1</v>
          </cell>
        </row>
        <row r="11">
          <cell r="AV11">
            <v>0</v>
          </cell>
          <cell r="AW11">
            <v>0</v>
          </cell>
          <cell r="AX11">
            <v>0</v>
          </cell>
        </row>
        <row r="11">
          <cell r="BW11">
            <v>0</v>
          </cell>
          <cell r="BX11">
            <v>0</v>
          </cell>
          <cell r="BY11">
            <v>0</v>
          </cell>
        </row>
        <row r="12">
          <cell r="D12">
            <v>37012</v>
          </cell>
          <cell r="E12">
            <v>5.87911729665081</v>
          </cell>
          <cell r="F12">
            <v>0.879901334532187</v>
          </cell>
          <cell r="G12">
            <v>-0.4374928423093</v>
          </cell>
          <cell r="H12">
            <v>-0.10322864818534</v>
          </cell>
          <cell r="I12">
            <v>-0.560384090148991</v>
          </cell>
          <cell r="J12">
            <v>0.97821433280394</v>
          </cell>
          <cell r="K12">
            <v>41.8904990487637</v>
          </cell>
          <cell r="L12">
            <v>147.469497407629</v>
          </cell>
          <cell r="M12">
            <v>73.7347487038146</v>
          </cell>
          <cell r="N12">
            <v>1</v>
          </cell>
          <cell r="O12">
            <v>1</v>
          </cell>
          <cell r="P12">
            <v>53.4299872209107</v>
          </cell>
          <cell r="Q12">
            <v>147.469497407629</v>
          </cell>
          <cell r="R12">
            <v>73.7347487038146</v>
          </cell>
          <cell r="S12">
            <v>1</v>
          </cell>
          <cell r="T12">
            <v>1</v>
          </cell>
          <cell r="U12">
            <v>42.8121834075614</v>
          </cell>
          <cell r="V12">
            <v>45.3191648634911</v>
          </cell>
          <cell r="W12">
            <v>41.8904990487637</v>
          </cell>
          <cell r="X12">
            <v>147.469497407629</v>
          </cell>
          <cell r="Y12">
            <v>73.7347487038146</v>
          </cell>
          <cell r="Z12">
            <v>1</v>
          </cell>
          <cell r="AA12">
            <v>1</v>
          </cell>
          <cell r="AB12">
            <v>1</v>
          </cell>
          <cell r="AC12">
            <v>1</v>
          </cell>
          <cell r="AD12">
            <v>1</v>
          </cell>
          <cell r="AE12">
            <v>1</v>
          </cell>
        </row>
        <row r="12">
          <cell r="AV12">
            <v>0</v>
          </cell>
          <cell r="AW12">
            <v>0</v>
          </cell>
          <cell r="AX12">
            <v>0</v>
          </cell>
        </row>
        <row r="12">
          <cell r="BW12">
            <v>0</v>
          </cell>
          <cell r="BX12">
            <v>0</v>
          </cell>
          <cell r="BY12">
            <v>0</v>
          </cell>
        </row>
        <row r="13">
          <cell r="D13">
            <v>37043</v>
          </cell>
          <cell r="E13">
            <v>5.82806050746883</v>
          </cell>
          <cell r="F13">
            <v>1.35547670912583</v>
          </cell>
          <cell r="G13">
            <v>-0.435514177300358</v>
          </cell>
          <cell r="H13">
            <v>-0.122335443061898</v>
          </cell>
          <cell r="I13">
            <v>-0.557849620362256</v>
          </cell>
          <cell r="J13">
            <v>1.45334506357535</v>
          </cell>
          <cell r="K13">
            <v>41.5265816532993</v>
          </cell>
          <cell r="L13">
            <v>210.416962066465</v>
          </cell>
          <cell r="M13">
            <v>105.208481033232</v>
          </cell>
          <cell r="N13">
            <v>1</v>
          </cell>
          <cell r="O13">
            <v>1</v>
          </cell>
          <cell r="P13">
            <v>56.6105417828314</v>
          </cell>
          <cell r="Q13">
            <v>210.416962066465</v>
          </cell>
          <cell r="R13">
            <v>105.208481033232</v>
          </cell>
          <cell r="S13">
            <v>1</v>
          </cell>
          <cell r="T13">
            <v>1</v>
          </cell>
          <cell r="U13">
            <v>42.4440974762635</v>
          </cell>
          <cell r="V13">
            <v>44.792937983052</v>
          </cell>
          <cell r="W13">
            <v>41.5265816532993</v>
          </cell>
          <cell r="X13">
            <v>210.416962066465</v>
          </cell>
          <cell r="Y13">
            <v>105.208481033232</v>
          </cell>
          <cell r="Z13">
            <v>1</v>
          </cell>
          <cell r="AA13">
            <v>1</v>
          </cell>
          <cell r="AB13">
            <v>1</v>
          </cell>
          <cell r="AC13">
            <v>1</v>
          </cell>
          <cell r="AD13">
            <v>1</v>
          </cell>
          <cell r="AE13">
            <v>1</v>
          </cell>
          <cell r="AF13">
            <v>5880</v>
          </cell>
          <cell r="AG13">
            <v>5880</v>
          </cell>
        </row>
        <row r="13">
          <cell r="AV13">
            <v>11760</v>
          </cell>
          <cell r="AW13">
            <v>11760</v>
          </cell>
          <cell r="AX13">
            <v>11760</v>
          </cell>
          <cell r="AY13">
            <v>62400</v>
          </cell>
          <cell r="AZ13">
            <v>31200</v>
          </cell>
        </row>
        <row r="13">
          <cell r="BC13">
            <v>10560</v>
          </cell>
          <cell r="BD13">
            <v>5280</v>
          </cell>
        </row>
        <row r="13">
          <cell r="BW13">
            <v>109440</v>
          </cell>
          <cell r="BX13">
            <v>109440</v>
          </cell>
          <cell r="BY13">
            <v>109440</v>
          </cell>
        </row>
        <row r="14">
          <cell r="D14">
            <v>37073</v>
          </cell>
          <cell r="E14">
            <v>5.79819543093603</v>
          </cell>
          <cell r="F14">
            <v>1.90999378901422</v>
          </cell>
          <cell r="G14">
            <v>-0.428774115901152</v>
          </cell>
          <cell r="H14">
            <v>-0.0292345988114422</v>
          </cell>
          <cell r="I14">
            <v>-0.760099569097497</v>
          </cell>
          <cell r="J14">
            <v>1.81254512630942</v>
          </cell>
          <cell r="K14">
            <v>39.785718963789</v>
          </cell>
          <cell r="L14">
            <v>277.728688708701</v>
          </cell>
          <cell r="M14">
            <v>138.86434435435</v>
          </cell>
          <cell r="N14">
            <v>1</v>
          </cell>
          <cell r="O14">
            <v>1</v>
          </cell>
          <cell r="P14">
            <v>59.0805541793409</v>
          </cell>
          <cell r="Q14">
            <v>277.728688708701</v>
          </cell>
          <cell r="R14">
            <v>138.86434435435</v>
          </cell>
          <cell r="S14">
            <v>1</v>
          </cell>
          <cell r="T14">
            <v>1</v>
          </cell>
          <cell r="U14">
            <v>42.2706598627616</v>
          </cell>
          <cell r="V14">
            <v>45.2672062409344</v>
          </cell>
          <cell r="W14">
            <v>39.785718963789</v>
          </cell>
          <cell r="X14">
            <v>277.728688708701</v>
          </cell>
          <cell r="Y14">
            <v>138.86434435435</v>
          </cell>
          <cell r="Z14">
            <v>1</v>
          </cell>
          <cell r="AA14">
            <v>1</v>
          </cell>
          <cell r="AB14">
            <v>1</v>
          </cell>
          <cell r="AC14">
            <v>1</v>
          </cell>
          <cell r="AD14">
            <v>1</v>
          </cell>
          <cell r="AE14">
            <v>1</v>
          </cell>
          <cell r="AF14">
            <v>5880</v>
          </cell>
          <cell r="AG14">
            <v>5880</v>
          </cell>
        </row>
        <row r="14">
          <cell r="AV14">
            <v>11760</v>
          </cell>
          <cell r="AW14">
            <v>11760</v>
          </cell>
          <cell r="AX14">
            <v>11760</v>
          </cell>
          <cell r="AY14">
            <v>62400</v>
          </cell>
          <cell r="AZ14">
            <v>31200</v>
          </cell>
          <cell r="BA14">
            <v>60000</v>
          </cell>
          <cell r="BB14">
            <v>30000</v>
          </cell>
          <cell r="BC14">
            <v>10560</v>
          </cell>
          <cell r="BD14">
            <v>5280</v>
          </cell>
        </row>
        <row r="14">
          <cell r="BW14">
            <v>199440</v>
          </cell>
          <cell r="BX14">
            <v>199440</v>
          </cell>
          <cell r="BY14">
            <v>199440</v>
          </cell>
        </row>
        <row r="15">
          <cell r="D15">
            <v>37104</v>
          </cell>
          <cell r="E15">
            <v>5.76781709222435</v>
          </cell>
          <cell r="F15">
            <v>2.00830637189309</v>
          </cell>
          <cell r="G15">
            <v>-0.426886378566646</v>
          </cell>
          <cell r="H15">
            <v>0.00970196314924196</v>
          </cell>
          <cell r="I15">
            <v>-0.756753125640873</v>
          </cell>
          <cell r="J15">
            <v>1.91128674040067</v>
          </cell>
          <cell r="K15">
            <v>39.582979749376</v>
          </cell>
          <cell r="L15">
            <v>286.207912902638</v>
          </cell>
          <cell r="M15">
            <v>143.103956451319</v>
          </cell>
          <cell r="N15">
            <v>1</v>
          </cell>
          <cell r="O15">
            <v>1</v>
          </cell>
          <cell r="P15">
            <v>59.5932787446876</v>
          </cell>
          <cell r="Q15">
            <v>286.207912902638</v>
          </cell>
          <cell r="R15">
            <v>143.103956451319</v>
          </cell>
          <cell r="S15">
            <v>1</v>
          </cell>
          <cell r="T15">
            <v>1</v>
          </cell>
          <cell r="U15">
            <v>42.0569803524327</v>
          </cell>
          <cell r="V15">
            <v>45.3313929153019</v>
          </cell>
          <cell r="W15">
            <v>39.582979749376</v>
          </cell>
          <cell r="X15">
            <v>286.207912902638</v>
          </cell>
          <cell r="Y15">
            <v>143.103956451319</v>
          </cell>
          <cell r="Z15">
            <v>1</v>
          </cell>
          <cell r="AA15">
            <v>1</v>
          </cell>
          <cell r="AB15">
            <v>1</v>
          </cell>
          <cell r="AC15">
            <v>1</v>
          </cell>
          <cell r="AD15">
            <v>1</v>
          </cell>
          <cell r="AE15">
            <v>1</v>
          </cell>
          <cell r="AF15">
            <v>5880</v>
          </cell>
          <cell r="AG15">
            <v>5880</v>
          </cell>
        </row>
        <row r="15">
          <cell r="AJ15">
            <v>54000</v>
          </cell>
          <cell r="AK15">
            <v>54000</v>
          </cell>
        </row>
        <row r="15">
          <cell r="AV15">
            <v>11760</v>
          </cell>
          <cell r="AW15">
            <v>119760</v>
          </cell>
          <cell r="AX15">
            <v>119760</v>
          </cell>
          <cell r="AY15">
            <v>62400</v>
          </cell>
          <cell r="AZ15">
            <v>31200</v>
          </cell>
          <cell r="BA15">
            <v>60000</v>
          </cell>
          <cell r="BB15">
            <v>30000</v>
          </cell>
          <cell r="BC15">
            <v>10560</v>
          </cell>
          <cell r="BD15">
            <v>5280</v>
          </cell>
          <cell r="BE15">
            <v>6120</v>
          </cell>
          <cell r="BF15">
            <v>3060</v>
          </cell>
        </row>
        <row r="15">
          <cell r="BW15">
            <v>208620</v>
          </cell>
          <cell r="BX15">
            <v>208620</v>
          </cell>
          <cell r="BY15">
            <v>208620</v>
          </cell>
        </row>
        <row r="16">
          <cell r="D16">
            <v>37135</v>
          </cell>
          <cell r="E16">
            <v>5.71204378538951</v>
          </cell>
          <cell r="F16">
            <v>1.90304858062191</v>
          </cell>
          <cell r="G16">
            <v>-0.425046383489157</v>
          </cell>
          <cell r="H16">
            <v>0.00966014507929902</v>
          </cell>
          <cell r="I16">
            <v>-0.753491316185324</v>
          </cell>
          <cell r="J16">
            <v>1.80644712982892</v>
          </cell>
          <cell r="K16">
            <v>39.1891435190314</v>
          </cell>
          <cell r="L16">
            <v>265.653989680723</v>
          </cell>
          <cell r="M16">
            <v>132.826994840362</v>
          </cell>
          <cell r="N16">
            <v>1</v>
          </cell>
          <cell r="O16">
            <v>1</v>
          </cell>
          <cell r="P16">
            <v>58.3886818641382</v>
          </cell>
          <cell r="Q16">
            <v>265.653989680723</v>
          </cell>
          <cell r="R16">
            <v>132.826994840362</v>
          </cell>
          <cell r="S16">
            <v>1</v>
          </cell>
          <cell r="T16">
            <v>1</v>
          </cell>
          <cell r="U16">
            <v>41.6524805142527</v>
          </cell>
          <cell r="V16">
            <v>44.9127794785161</v>
          </cell>
          <cell r="W16">
            <v>39.1891435190314</v>
          </cell>
          <cell r="X16">
            <v>265.653989680723</v>
          </cell>
          <cell r="Y16">
            <v>132.826994840362</v>
          </cell>
          <cell r="Z16">
            <v>1</v>
          </cell>
          <cell r="AA16">
            <v>1</v>
          </cell>
          <cell r="AB16">
            <v>1</v>
          </cell>
          <cell r="AC16">
            <v>1</v>
          </cell>
          <cell r="AD16">
            <v>1</v>
          </cell>
          <cell r="AE16">
            <v>1</v>
          </cell>
          <cell r="AF16">
            <v>5880</v>
          </cell>
          <cell r="AG16">
            <v>5880</v>
          </cell>
        </row>
        <row r="16">
          <cell r="AJ16">
            <v>54000</v>
          </cell>
          <cell r="AK16">
            <v>54000</v>
          </cell>
        </row>
        <row r="16">
          <cell r="AV16">
            <v>11760</v>
          </cell>
          <cell r="AW16">
            <v>119760</v>
          </cell>
          <cell r="AX16">
            <v>119760</v>
          </cell>
          <cell r="AY16">
            <v>62400</v>
          </cell>
          <cell r="AZ16">
            <v>31200</v>
          </cell>
          <cell r="BA16">
            <v>60000</v>
          </cell>
          <cell r="BB16">
            <v>30000</v>
          </cell>
          <cell r="BC16">
            <v>10560</v>
          </cell>
          <cell r="BD16">
            <v>5280</v>
          </cell>
          <cell r="BE16">
            <v>6120</v>
          </cell>
          <cell r="BF16">
            <v>3060</v>
          </cell>
        </row>
        <row r="16">
          <cell r="BW16">
            <v>208620</v>
          </cell>
          <cell r="BX16">
            <v>208620</v>
          </cell>
          <cell r="BY16">
            <v>208620</v>
          </cell>
        </row>
        <row r="17">
          <cell r="D17">
            <v>37165</v>
          </cell>
          <cell r="E17">
            <v>5.69029000717057</v>
          </cell>
          <cell r="F17">
            <v>0.913909637668985</v>
          </cell>
          <cell r="G17">
            <v>-0.456954818834492</v>
          </cell>
          <cell r="H17">
            <v>-0.00962010144914721</v>
          </cell>
          <cell r="I17">
            <v>-0.692647304338599</v>
          </cell>
          <cell r="J17">
            <v>0.962010144914721</v>
          </cell>
          <cell r="K17">
            <v>39.4823202712398</v>
          </cell>
          <cell r="L17">
            <v>134.681420288061</v>
          </cell>
          <cell r="M17">
            <v>67.3407101440304</v>
          </cell>
          <cell r="N17">
            <v>1</v>
          </cell>
          <cell r="O17">
            <v>1</v>
          </cell>
          <cell r="P17">
            <v>51.8922511406397</v>
          </cell>
          <cell r="Q17">
            <v>134.681420288061</v>
          </cell>
          <cell r="R17">
            <v>67.3407101440304</v>
          </cell>
          <cell r="S17">
            <v>1</v>
          </cell>
          <cell r="T17">
            <v>1</v>
          </cell>
          <cell r="U17">
            <v>41.2500139125206</v>
          </cell>
          <cell r="V17">
            <v>44.6050242929107</v>
          </cell>
          <cell r="W17">
            <v>39.4823202712398</v>
          </cell>
          <cell r="X17">
            <v>134.681420288061</v>
          </cell>
          <cell r="Y17">
            <v>67.3407101440304</v>
          </cell>
          <cell r="Z17">
            <v>1</v>
          </cell>
          <cell r="AA17">
            <v>1</v>
          </cell>
          <cell r="AB17">
            <v>1</v>
          </cell>
          <cell r="AC17">
            <v>1</v>
          </cell>
          <cell r="AD17">
            <v>1</v>
          </cell>
          <cell r="AE17">
            <v>1</v>
          </cell>
          <cell r="AF17">
            <v>5880</v>
          </cell>
          <cell r="AG17">
            <v>5880</v>
          </cell>
        </row>
        <row r="17">
          <cell r="AJ17">
            <v>54000</v>
          </cell>
          <cell r="AK17">
            <v>54000</v>
          </cell>
        </row>
        <row r="17">
          <cell r="AV17">
            <v>11760</v>
          </cell>
          <cell r="AW17">
            <v>119760</v>
          </cell>
          <cell r="AX17">
            <v>119760</v>
          </cell>
          <cell r="AY17">
            <v>62400</v>
          </cell>
          <cell r="AZ17">
            <v>31200</v>
          </cell>
          <cell r="BA17">
            <v>60000</v>
          </cell>
          <cell r="BB17">
            <v>30000</v>
          </cell>
          <cell r="BC17">
            <v>10560</v>
          </cell>
          <cell r="BD17">
            <v>5280</v>
          </cell>
          <cell r="BE17">
            <v>6120</v>
          </cell>
          <cell r="BF17">
            <v>3060</v>
          </cell>
        </row>
        <row r="17">
          <cell r="BW17">
            <v>208620</v>
          </cell>
          <cell r="BX17">
            <v>208620</v>
          </cell>
          <cell r="BY17">
            <v>208620</v>
          </cell>
        </row>
        <row r="18">
          <cell r="D18">
            <v>37196</v>
          </cell>
          <cell r="E18">
            <v>5.76628888050978</v>
          </cell>
          <cell r="F18">
            <v>1.06321937829998</v>
          </cell>
          <cell r="G18">
            <v>-0.287356588729723</v>
          </cell>
          <cell r="H18">
            <v>-0.0287356588729723</v>
          </cell>
          <cell r="I18">
            <v>-0.363985012390983</v>
          </cell>
          <cell r="J18">
            <v>1.37931162590267</v>
          </cell>
          <cell r="K18">
            <v>42.517279010891</v>
          </cell>
          <cell r="L18">
            <v>105.364082534232</v>
          </cell>
          <cell r="M18">
            <v>52.682041267116</v>
          </cell>
          <cell r="N18">
            <v>1</v>
          </cell>
          <cell r="O18">
            <v>1</v>
          </cell>
          <cell r="P18">
            <v>55.5920037980934</v>
          </cell>
          <cell r="Q18">
            <v>105.364082534232</v>
          </cell>
          <cell r="R18">
            <v>52.682041267116</v>
          </cell>
          <cell r="S18">
            <v>1</v>
          </cell>
          <cell r="T18">
            <v>0</v>
          </cell>
          <cell r="U18">
            <v>43.0919921883504</v>
          </cell>
          <cell r="V18">
            <v>45.0316491622761</v>
          </cell>
          <cell r="W18">
            <v>42.517279010891</v>
          </cell>
          <cell r="X18">
            <v>105.364082534232</v>
          </cell>
          <cell r="Y18">
            <v>52.682041267116</v>
          </cell>
          <cell r="Z18">
            <v>1</v>
          </cell>
          <cell r="AA18">
            <v>1</v>
          </cell>
          <cell r="AB18">
            <v>1</v>
          </cell>
          <cell r="AC18">
            <v>1</v>
          </cell>
          <cell r="AD18">
            <v>1</v>
          </cell>
          <cell r="AE18">
            <v>1</v>
          </cell>
          <cell r="AF18">
            <v>5880</v>
          </cell>
          <cell r="AG18">
            <v>5880</v>
          </cell>
        </row>
        <row r="18">
          <cell r="AJ18">
            <v>54000</v>
          </cell>
          <cell r="AK18">
            <v>54000</v>
          </cell>
        </row>
        <row r="18">
          <cell r="AV18">
            <v>11760</v>
          </cell>
          <cell r="AW18">
            <v>119760</v>
          </cell>
          <cell r="AX18">
            <v>119760</v>
          </cell>
          <cell r="AY18">
            <v>62400</v>
          </cell>
          <cell r="AZ18">
            <v>0</v>
          </cell>
          <cell r="BA18">
            <v>60000</v>
          </cell>
          <cell r="BB18">
            <v>0</v>
          </cell>
          <cell r="BC18">
            <v>10560</v>
          </cell>
          <cell r="BD18">
            <v>0</v>
          </cell>
          <cell r="BE18">
            <v>6120</v>
          </cell>
          <cell r="BF18">
            <v>0</v>
          </cell>
        </row>
        <row r="18">
          <cell r="BW18">
            <v>139080</v>
          </cell>
          <cell r="BX18">
            <v>139080</v>
          </cell>
          <cell r="BY18">
            <v>139080</v>
          </cell>
        </row>
        <row r="19">
          <cell r="D19">
            <v>37226</v>
          </cell>
          <cell r="E19">
            <v>5.87602692674346</v>
          </cell>
          <cell r="F19">
            <v>1.05882952738397</v>
          </cell>
          <cell r="G19">
            <v>-0.286170142536207</v>
          </cell>
          <cell r="H19">
            <v>-0.0286170142536207</v>
          </cell>
          <cell r="I19">
            <v>-0.362482180545863</v>
          </cell>
          <cell r="J19">
            <v>1.3736166841738</v>
          </cell>
          <cell r="K19">
            <v>43.351585596482</v>
          </cell>
          <cell r="L19">
            <v>90.6205451364657</v>
          </cell>
          <cell r="M19">
            <v>45.3102725682328</v>
          </cell>
          <cell r="N19">
            <v>1</v>
          </cell>
          <cell r="O19">
            <v>1</v>
          </cell>
          <cell r="P19">
            <v>56.3723270818794</v>
          </cell>
          <cell r="Q19">
            <v>90.6205451364657</v>
          </cell>
          <cell r="R19">
            <v>45.3102725682328</v>
          </cell>
          <cell r="S19">
            <v>1</v>
          </cell>
          <cell r="T19">
            <v>0</v>
          </cell>
          <cell r="U19">
            <v>43.9239258815544</v>
          </cell>
          <cell r="V19">
            <v>45.8555743436738</v>
          </cell>
          <cell r="W19">
            <v>43.351585596482</v>
          </cell>
          <cell r="X19">
            <v>90.6205451364657</v>
          </cell>
          <cell r="Y19">
            <v>45.3102725682328</v>
          </cell>
          <cell r="Z19">
            <v>1</v>
          </cell>
          <cell r="AA19">
            <v>1</v>
          </cell>
          <cell r="AB19">
            <v>1</v>
          </cell>
          <cell r="AC19">
            <v>1</v>
          </cell>
          <cell r="AD19">
            <v>1</v>
          </cell>
          <cell r="AE19">
            <v>1</v>
          </cell>
          <cell r="AF19">
            <v>5880</v>
          </cell>
          <cell r="AG19">
            <v>5880</v>
          </cell>
          <cell r="AH19">
            <v>48000</v>
          </cell>
          <cell r="AI19">
            <v>48000</v>
          </cell>
          <cell r="AJ19">
            <v>54000</v>
          </cell>
          <cell r="AK19">
            <v>54000</v>
          </cell>
        </row>
        <row r="19">
          <cell r="AV19">
            <v>11760</v>
          </cell>
          <cell r="AW19">
            <v>215760</v>
          </cell>
          <cell r="AX19">
            <v>215760</v>
          </cell>
          <cell r="AY19">
            <v>62400</v>
          </cell>
          <cell r="AZ19">
            <v>0</v>
          </cell>
          <cell r="BA19">
            <v>60000</v>
          </cell>
          <cell r="BB19">
            <v>0</v>
          </cell>
          <cell r="BC19">
            <v>10560</v>
          </cell>
          <cell r="BD19">
            <v>0</v>
          </cell>
          <cell r="BE19">
            <v>6120</v>
          </cell>
          <cell r="BF19">
            <v>0</v>
          </cell>
          <cell r="BG19">
            <v>20400</v>
          </cell>
          <cell r="BH19">
            <v>0</v>
          </cell>
        </row>
        <row r="19">
          <cell r="BW19">
            <v>139080</v>
          </cell>
          <cell r="BX19">
            <v>139080</v>
          </cell>
          <cell r="BY19">
            <v>159480</v>
          </cell>
        </row>
        <row r="20">
          <cell r="D20">
            <v>37257</v>
          </cell>
          <cell r="E20">
            <v>5.86012292291045</v>
          </cell>
          <cell r="F20">
            <v>1.04712893395604</v>
          </cell>
          <cell r="G20">
            <v>-0.284933043253345</v>
          </cell>
          <cell r="H20">
            <v>-0.0284933043253345</v>
          </cell>
          <cell r="I20">
            <v>-0.360915188120903</v>
          </cell>
          <cell r="J20">
            <v>1.36055528153472</v>
          </cell>
          <cell r="K20">
            <v>43.2440580109216</v>
          </cell>
          <cell r="L20">
            <v>90.2287970302258</v>
          </cell>
          <cell r="M20">
            <v>45.1143985151129</v>
          </cell>
          <cell r="N20">
            <v>1</v>
          </cell>
          <cell r="O20">
            <v>1</v>
          </cell>
          <cell r="P20">
            <v>56.1550865333388</v>
          </cell>
          <cell r="Q20">
            <v>90.2287970302258</v>
          </cell>
          <cell r="R20">
            <v>45.1143985151129</v>
          </cell>
          <cell r="S20">
            <v>1</v>
          </cell>
          <cell r="T20">
            <v>0</v>
          </cell>
          <cell r="U20">
            <v>43.8139240974283</v>
          </cell>
          <cell r="V20">
            <v>45.7372221393884</v>
          </cell>
          <cell r="W20">
            <v>43.2440580109216</v>
          </cell>
          <cell r="X20">
            <v>90.2287970302258</v>
          </cell>
          <cell r="Y20">
            <v>45.1143985151129</v>
          </cell>
          <cell r="Z20">
            <v>1</v>
          </cell>
          <cell r="AA20">
            <v>1</v>
          </cell>
          <cell r="AB20">
            <v>1</v>
          </cell>
          <cell r="AC20">
            <v>1</v>
          </cell>
          <cell r="AD20">
            <v>1</v>
          </cell>
          <cell r="AE20">
            <v>1</v>
          </cell>
          <cell r="AF20">
            <v>5880</v>
          </cell>
          <cell r="AG20">
            <v>5880</v>
          </cell>
          <cell r="AH20">
            <v>48000</v>
          </cell>
          <cell r="AI20">
            <v>48000</v>
          </cell>
          <cell r="AJ20">
            <v>54000</v>
          </cell>
          <cell r="AK20">
            <v>54000</v>
          </cell>
        </row>
        <row r="20">
          <cell r="AV20">
            <v>11760</v>
          </cell>
          <cell r="AW20">
            <v>215760</v>
          </cell>
          <cell r="AX20">
            <v>215760</v>
          </cell>
          <cell r="AY20">
            <v>62400</v>
          </cell>
          <cell r="AZ20">
            <v>0</v>
          </cell>
          <cell r="BA20">
            <v>60000</v>
          </cell>
          <cell r="BB20">
            <v>0</v>
          </cell>
          <cell r="BC20">
            <v>10560</v>
          </cell>
          <cell r="BD20">
            <v>0</v>
          </cell>
          <cell r="BE20">
            <v>6120</v>
          </cell>
          <cell r="BF20">
            <v>0</v>
          </cell>
          <cell r="BG20">
            <v>20400</v>
          </cell>
          <cell r="BH20">
            <v>0</v>
          </cell>
        </row>
        <row r="20">
          <cell r="BW20">
            <v>139080</v>
          </cell>
          <cell r="BX20">
            <v>139080</v>
          </cell>
          <cell r="BY20">
            <v>159480</v>
          </cell>
        </row>
        <row r="21">
          <cell r="D21">
            <v>37288</v>
          </cell>
          <cell r="E21">
            <v>5.60709360719195</v>
          </cell>
          <cell r="F21">
            <v>1.04246554838602</v>
          </cell>
          <cell r="G21">
            <v>-0.283664094798918</v>
          </cell>
          <cell r="H21">
            <v>-0.0283664094798918</v>
          </cell>
          <cell r="I21">
            <v>-0.359307853411963</v>
          </cell>
          <cell r="J21">
            <v>1.35449605266483</v>
          </cell>
          <cell r="K21">
            <v>41.3583931533499</v>
          </cell>
          <cell r="L21">
            <v>80.3714935263602</v>
          </cell>
          <cell r="M21">
            <v>40.1857467631801</v>
          </cell>
          <cell r="N21">
            <v>1</v>
          </cell>
          <cell r="O21">
            <v>0</v>
          </cell>
          <cell r="P21">
            <v>54.2119224489259</v>
          </cell>
          <cell r="Q21">
            <v>80.3714935263602</v>
          </cell>
          <cell r="R21">
            <v>40.1857467631801</v>
          </cell>
          <cell r="S21">
            <v>1</v>
          </cell>
          <cell r="T21">
            <v>0</v>
          </cell>
          <cell r="U21">
            <v>41.9257213429477</v>
          </cell>
          <cell r="V21">
            <v>43.8404539828404</v>
          </cell>
          <cell r="W21">
            <v>41.3583931533499</v>
          </cell>
          <cell r="X21">
            <v>80.3714935263602</v>
          </cell>
          <cell r="Y21">
            <v>40.1857467631801</v>
          </cell>
          <cell r="Z21">
            <v>1</v>
          </cell>
          <cell r="AA21">
            <v>0</v>
          </cell>
          <cell r="AB21">
            <v>1</v>
          </cell>
          <cell r="AC21">
            <v>1</v>
          </cell>
          <cell r="AD21">
            <v>1</v>
          </cell>
          <cell r="AE21">
            <v>0</v>
          </cell>
          <cell r="AF21">
            <v>5880</v>
          </cell>
          <cell r="AG21">
            <v>0</v>
          </cell>
          <cell r="AH21">
            <v>48000</v>
          </cell>
          <cell r="AI21">
            <v>0</v>
          </cell>
          <cell r="AJ21">
            <v>54000</v>
          </cell>
          <cell r="AK21">
            <v>0</v>
          </cell>
        </row>
        <row r="21">
          <cell r="AV21">
            <v>5880</v>
          </cell>
          <cell r="AW21">
            <v>107880</v>
          </cell>
          <cell r="AX21">
            <v>107880</v>
          </cell>
          <cell r="AY21">
            <v>62400</v>
          </cell>
          <cell r="AZ21">
            <v>0</v>
          </cell>
          <cell r="BA21">
            <v>60000</v>
          </cell>
          <cell r="BB21">
            <v>0</v>
          </cell>
          <cell r="BC21">
            <v>10560</v>
          </cell>
          <cell r="BD21">
            <v>0</v>
          </cell>
          <cell r="BE21">
            <v>6120</v>
          </cell>
          <cell r="BF21">
            <v>0</v>
          </cell>
          <cell r="BG21">
            <v>20400</v>
          </cell>
          <cell r="BH21">
            <v>0</v>
          </cell>
        </row>
        <row r="21">
          <cell r="BW21">
            <v>139080</v>
          </cell>
          <cell r="BX21">
            <v>139080</v>
          </cell>
          <cell r="BY21">
            <v>159480</v>
          </cell>
        </row>
        <row r="22">
          <cell r="D22">
            <v>37316</v>
          </cell>
          <cell r="E22">
            <v>5.27379475785589</v>
          </cell>
          <cell r="F22">
            <v>1.03827834295288</v>
          </cell>
          <cell r="G22">
            <v>-0.282524719170851</v>
          </cell>
          <cell r="H22">
            <v>-0.0282524719170851</v>
          </cell>
          <cell r="I22">
            <v>-0.357864644283078</v>
          </cell>
          <cell r="J22">
            <v>1.34905553404082</v>
          </cell>
          <cell r="K22">
            <v>38.8694758517961</v>
          </cell>
          <cell r="L22">
            <v>70.6311797927128</v>
          </cell>
          <cell r="M22">
            <v>35.3155898963564</v>
          </cell>
          <cell r="N22">
            <v>1</v>
          </cell>
          <cell r="O22">
            <v>0</v>
          </cell>
          <cell r="P22">
            <v>51.6713771892253</v>
          </cell>
          <cell r="Q22">
            <v>70.6311797927128</v>
          </cell>
          <cell r="R22">
            <v>35.3155898963564</v>
          </cell>
          <cell r="S22">
            <v>1</v>
          </cell>
          <cell r="T22">
            <v>0</v>
          </cell>
          <cell r="U22">
            <v>39.4345252901378</v>
          </cell>
          <cell r="V22">
            <v>41.341567144541</v>
          </cell>
          <cell r="W22">
            <v>38.8694758517961</v>
          </cell>
          <cell r="X22">
            <v>70.6311797927128</v>
          </cell>
          <cell r="Y22">
            <v>35.3155898963564</v>
          </cell>
          <cell r="Z22">
            <v>1</v>
          </cell>
          <cell r="AA22">
            <v>0</v>
          </cell>
          <cell r="AB22">
            <v>1</v>
          </cell>
          <cell r="AC22">
            <v>1</v>
          </cell>
          <cell r="AD22">
            <v>1</v>
          </cell>
          <cell r="AE22">
            <v>0</v>
          </cell>
          <cell r="AF22">
            <v>5880</v>
          </cell>
          <cell r="AG22">
            <v>0</v>
          </cell>
          <cell r="AH22">
            <v>48000</v>
          </cell>
          <cell r="AI22">
            <v>0</v>
          </cell>
          <cell r="AJ22">
            <v>54000</v>
          </cell>
          <cell r="AK22">
            <v>0</v>
          </cell>
        </row>
        <row r="22">
          <cell r="AV22">
            <v>5880</v>
          </cell>
          <cell r="AW22">
            <v>107880</v>
          </cell>
          <cell r="AX22">
            <v>107880</v>
          </cell>
          <cell r="AY22">
            <v>62400</v>
          </cell>
          <cell r="AZ22">
            <v>0</v>
          </cell>
          <cell r="BA22">
            <v>60000</v>
          </cell>
          <cell r="BB22">
            <v>0</v>
          </cell>
          <cell r="BC22">
            <v>10560</v>
          </cell>
          <cell r="BD22">
            <v>0</v>
          </cell>
          <cell r="BE22">
            <v>6120</v>
          </cell>
          <cell r="BF22">
            <v>0</v>
          </cell>
          <cell r="BG22">
            <v>20400</v>
          </cell>
          <cell r="BH22">
            <v>0</v>
          </cell>
        </row>
        <row r="22">
          <cell r="BW22">
            <v>139080</v>
          </cell>
          <cell r="BX22">
            <v>139080</v>
          </cell>
          <cell r="BY22">
            <v>159480</v>
          </cell>
        </row>
        <row r="23">
          <cell r="D23">
            <v>37347</v>
          </cell>
          <cell r="E23">
            <v>4.4627484060214</v>
          </cell>
          <cell r="F23">
            <v>0.989117556376591</v>
          </cell>
          <cell r="G23">
            <v>-0.304704460495159</v>
          </cell>
          <cell r="H23">
            <v>-0.0281265655841685</v>
          </cell>
          <cell r="I23">
            <v>-0.600033399128928</v>
          </cell>
          <cell r="J23">
            <v>1.08287277499049</v>
          </cell>
          <cell r="K23">
            <v>30.9703625516935</v>
          </cell>
          <cell r="L23">
            <v>70.3164139604212</v>
          </cell>
          <cell r="M23">
            <v>35.1582069802106</v>
          </cell>
          <cell r="N23">
            <v>1</v>
          </cell>
          <cell r="O23">
            <v>1</v>
          </cell>
          <cell r="P23">
            <v>43.5921588575891</v>
          </cell>
          <cell r="Q23">
            <v>70.3164139604212</v>
          </cell>
          <cell r="R23">
            <v>35.1582069802106</v>
          </cell>
          <cell r="S23">
            <v>1</v>
          </cell>
          <cell r="T23">
            <v>0</v>
          </cell>
          <cell r="U23">
            <v>33.1853295914468</v>
          </cell>
          <cell r="V23">
            <v>35.2596638032792</v>
          </cell>
          <cell r="W23">
            <v>30.9703625516935</v>
          </cell>
          <cell r="X23">
            <v>70.3164139604212</v>
          </cell>
          <cell r="Y23">
            <v>35.1582069802106</v>
          </cell>
          <cell r="Z23">
            <v>1</v>
          </cell>
          <cell r="AA23">
            <v>1</v>
          </cell>
          <cell r="AB23">
            <v>1</v>
          </cell>
          <cell r="AC23">
            <v>1</v>
          </cell>
          <cell r="AD23">
            <v>1</v>
          </cell>
          <cell r="AE23">
            <v>1</v>
          </cell>
          <cell r="AF23">
            <v>5880</v>
          </cell>
          <cell r="AG23">
            <v>5880</v>
          </cell>
          <cell r="AH23">
            <v>48000</v>
          </cell>
          <cell r="AI23">
            <v>48000</v>
          </cell>
          <cell r="AJ23">
            <v>54000</v>
          </cell>
          <cell r="AK23">
            <v>54000</v>
          </cell>
        </row>
        <row r="23">
          <cell r="AV23">
            <v>11760</v>
          </cell>
          <cell r="AW23">
            <v>215760</v>
          </cell>
          <cell r="AX23">
            <v>215760</v>
          </cell>
          <cell r="AY23">
            <v>62400</v>
          </cell>
          <cell r="AZ23">
            <v>0</v>
          </cell>
          <cell r="BA23">
            <v>60000</v>
          </cell>
          <cell r="BB23">
            <v>0</v>
          </cell>
          <cell r="BC23">
            <v>10560</v>
          </cell>
          <cell r="BD23">
            <v>0</v>
          </cell>
          <cell r="BE23">
            <v>6120</v>
          </cell>
          <cell r="BF23">
            <v>0</v>
          </cell>
          <cell r="BG23">
            <v>20400</v>
          </cell>
          <cell r="BH23">
            <v>0</v>
          </cell>
        </row>
        <row r="23">
          <cell r="BW23">
            <v>139080</v>
          </cell>
          <cell r="BX23">
            <v>139080</v>
          </cell>
          <cell r="BY23">
            <v>159480</v>
          </cell>
        </row>
        <row r="24">
          <cell r="D24">
            <v>37377</v>
          </cell>
          <cell r="E24">
            <v>4.26138753552736</v>
          </cell>
          <cell r="F24">
            <v>0.984833263960869</v>
          </cell>
          <cell r="G24">
            <v>-0.303384654774675</v>
          </cell>
          <cell r="H24">
            <v>-0.0280047373638162</v>
          </cell>
          <cell r="I24">
            <v>-0.597434397094745</v>
          </cell>
          <cell r="J24">
            <v>1.07818238850692</v>
          </cell>
          <cell r="K24">
            <v>29.4796485382446</v>
          </cell>
          <cell r="L24">
            <v>74.6792996368431</v>
          </cell>
          <cell r="M24">
            <v>37.3396498184216</v>
          </cell>
          <cell r="N24">
            <v>1</v>
          </cell>
          <cell r="O24">
            <v>1</v>
          </cell>
          <cell r="P24">
            <v>42.0467744302571</v>
          </cell>
          <cell r="Q24">
            <v>74.6792996368431</v>
          </cell>
          <cell r="R24">
            <v>37.3396498184216</v>
          </cell>
          <cell r="S24">
            <v>1</v>
          </cell>
          <cell r="T24">
            <v>0</v>
          </cell>
          <cell r="U24">
            <v>31.6850216056451</v>
          </cell>
          <cell r="V24">
            <v>33.7503709862266</v>
          </cell>
          <cell r="W24">
            <v>29.4796485382446</v>
          </cell>
          <cell r="X24">
            <v>74.6792996368431</v>
          </cell>
          <cell r="Y24">
            <v>37.3396498184216</v>
          </cell>
          <cell r="Z24">
            <v>1</v>
          </cell>
          <cell r="AA24">
            <v>1</v>
          </cell>
          <cell r="AB24">
            <v>1</v>
          </cell>
          <cell r="AC24">
            <v>1</v>
          </cell>
          <cell r="AD24">
            <v>1</v>
          </cell>
          <cell r="AE24">
            <v>1</v>
          </cell>
          <cell r="AF24">
            <v>5880</v>
          </cell>
          <cell r="AG24">
            <v>5880</v>
          </cell>
          <cell r="AH24">
            <v>48000</v>
          </cell>
          <cell r="AI24">
            <v>48000</v>
          </cell>
          <cell r="AJ24">
            <v>54000</v>
          </cell>
          <cell r="AK24">
            <v>54000</v>
          </cell>
        </row>
        <row r="24">
          <cell r="AV24">
            <v>11760</v>
          </cell>
          <cell r="AW24">
            <v>215760</v>
          </cell>
          <cell r="AX24">
            <v>215760</v>
          </cell>
          <cell r="AY24">
            <v>62400</v>
          </cell>
          <cell r="AZ24">
            <v>0</v>
          </cell>
          <cell r="BA24">
            <v>60000</v>
          </cell>
          <cell r="BB24">
            <v>0</v>
          </cell>
          <cell r="BC24">
            <v>10560</v>
          </cell>
          <cell r="BD24">
            <v>0</v>
          </cell>
          <cell r="BE24">
            <v>6120</v>
          </cell>
          <cell r="BF24">
            <v>0</v>
          </cell>
          <cell r="BG24">
            <v>20400</v>
          </cell>
          <cell r="BH24">
            <v>0</v>
          </cell>
        </row>
        <row r="24">
          <cell r="BW24">
            <v>139080</v>
          </cell>
          <cell r="BX24">
            <v>139080</v>
          </cell>
          <cell r="BY24">
            <v>159480</v>
          </cell>
        </row>
        <row r="25">
          <cell r="D25">
            <v>37408</v>
          </cell>
          <cell r="E25">
            <v>4.22373853627174</v>
          </cell>
          <cell r="F25">
            <v>0.980427757044375</v>
          </cell>
          <cell r="G25">
            <v>-0.302027508094239</v>
          </cell>
          <cell r="H25">
            <v>-0.027879462285622</v>
          </cell>
          <cell r="I25">
            <v>-0.59476186209327</v>
          </cell>
          <cell r="J25">
            <v>1.07335929799645</v>
          </cell>
          <cell r="K25">
            <v>29.2173250563385</v>
          </cell>
          <cell r="L25">
            <v>97.5781179996771</v>
          </cell>
          <cell r="M25">
            <v>48.7890589998386</v>
          </cell>
          <cell r="N25">
            <v>1</v>
          </cell>
          <cell r="O25">
            <v>1</v>
          </cell>
          <cell r="P25">
            <v>41.7282337570114</v>
          </cell>
          <cell r="Q25">
            <v>97.5781179996771</v>
          </cell>
          <cell r="R25">
            <v>48.7890589998386</v>
          </cell>
          <cell r="S25">
            <v>1</v>
          </cell>
          <cell r="T25">
            <v>1</v>
          </cell>
          <cell r="U25">
            <v>31.4128327113312</v>
          </cell>
          <cell r="V25">
            <v>33.4689430548959</v>
          </cell>
          <cell r="W25">
            <v>29.2173250563385</v>
          </cell>
          <cell r="X25">
            <v>97.5781179996771</v>
          </cell>
          <cell r="Y25">
            <v>48.7890589998386</v>
          </cell>
          <cell r="Z25">
            <v>1</v>
          </cell>
          <cell r="AA25">
            <v>1</v>
          </cell>
          <cell r="AB25">
            <v>1</v>
          </cell>
          <cell r="AC25">
            <v>1</v>
          </cell>
          <cell r="AD25">
            <v>1</v>
          </cell>
          <cell r="AE25">
            <v>1</v>
          </cell>
          <cell r="AF25">
            <v>5880</v>
          </cell>
          <cell r="AG25">
            <v>5880</v>
          </cell>
          <cell r="AH25">
            <v>48000</v>
          </cell>
          <cell r="AI25">
            <v>48000</v>
          </cell>
          <cell r="AJ25">
            <v>54000</v>
          </cell>
          <cell r="AK25">
            <v>54000</v>
          </cell>
        </row>
        <row r="25">
          <cell r="AV25">
            <v>11760</v>
          </cell>
          <cell r="AW25">
            <v>215760</v>
          </cell>
          <cell r="AX25">
            <v>215760</v>
          </cell>
          <cell r="AY25">
            <v>62400</v>
          </cell>
          <cell r="AZ25">
            <v>31200</v>
          </cell>
          <cell r="BA25">
            <v>60000</v>
          </cell>
          <cell r="BB25">
            <v>30000</v>
          </cell>
          <cell r="BC25">
            <v>10560</v>
          </cell>
          <cell r="BD25">
            <v>5280</v>
          </cell>
          <cell r="BE25">
            <v>6120</v>
          </cell>
          <cell r="BF25">
            <v>3060</v>
          </cell>
          <cell r="BG25">
            <v>20400</v>
          </cell>
          <cell r="BH25">
            <v>10200</v>
          </cell>
        </row>
        <row r="25">
          <cell r="BW25">
            <v>208620</v>
          </cell>
          <cell r="BX25">
            <v>208620</v>
          </cell>
          <cell r="BY25">
            <v>239220</v>
          </cell>
        </row>
        <row r="26">
          <cell r="D26">
            <v>37438</v>
          </cell>
          <cell r="E26">
            <v>4.20992091301495</v>
          </cell>
          <cell r="F26">
            <v>1.6099477777244</v>
          </cell>
          <cell r="G26">
            <v>-0.300708636643925</v>
          </cell>
          <cell r="H26">
            <v>-0.0277577203055931</v>
          </cell>
          <cell r="I26">
            <v>-0.592164699852652</v>
          </cell>
          <cell r="J26">
            <v>1.70247351207637</v>
          </cell>
          <cell r="K26">
            <v>29.1331715987172</v>
          </cell>
          <cell r="L26">
            <v>152.667461680762</v>
          </cell>
          <cell r="M26">
            <v>76.3337308403809</v>
          </cell>
          <cell r="N26">
            <v>1</v>
          </cell>
          <cell r="O26">
            <v>1</v>
          </cell>
          <cell r="P26">
            <v>46.3429581881849</v>
          </cell>
          <cell r="Q26">
            <v>152.667461680762</v>
          </cell>
          <cell r="R26">
            <v>76.3337308403809</v>
          </cell>
          <cell r="S26">
            <v>1</v>
          </cell>
          <cell r="T26">
            <v>1</v>
          </cell>
          <cell r="U26">
            <v>31.3190920727827</v>
          </cell>
          <cell r="V26">
            <v>33.3662239453202</v>
          </cell>
          <cell r="W26">
            <v>29.1331715987172</v>
          </cell>
          <cell r="X26">
            <v>152.667461680762</v>
          </cell>
          <cell r="Y26">
            <v>76.3337308403809</v>
          </cell>
          <cell r="Z26">
            <v>1</v>
          </cell>
          <cell r="AA26">
            <v>1</v>
          </cell>
          <cell r="AB26">
            <v>1</v>
          </cell>
          <cell r="AC26">
            <v>1</v>
          </cell>
          <cell r="AD26">
            <v>1</v>
          </cell>
          <cell r="AE26">
            <v>1</v>
          </cell>
          <cell r="AF26">
            <v>5880</v>
          </cell>
          <cell r="AG26">
            <v>5880</v>
          </cell>
          <cell r="AH26">
            <v>48000</v>
          </cell>
          <cell r="AI26">
            <v>48000</v>
          </cell>
          <cell r="AJ26">
            <v>54000</v>
          </cell>
          <cell r="AK26">
            <v>54000</v>
          </cell>
          <cell r="AL26">
            <v>60000</v>
          </cell>
          <cell r="AM26">
            <v>30000</v>
          </cell>
        </row>
        <row r="26">
          <cell r="AV26">
            <v>101760</v>
          </cell>
          <cell r="AW26">
            <v>305760</v>
          </cell>
          <cell r="AX26">
            <v>305760</v>
          </cell>
          <cell r="AY26">
            <v>62400</v>
          </cell>
          <cell r="AZ26">
            <v>31200</v>
          </cell>
          <cell r="BA26">
            <v>60000</v>
          </cell>
          <cell r="BB26">
            <v>30000</v>
          </cell>
          <cell r="BC26">
            <v>10560</v>
          </cell>
          <cell r="BD26">
            <v>5280</v>
          </cell>
          <cell r="BE26">
            <v>6120</v>
          </cell>
          <cell r="BF26">
            <v>3060</v>
          </cell>
          <cell r="BG26">
            <v>20400</v>
          </cell>
          <cell r="BH26">
            <v>10200</v>
          </cell>
          <cell r="BI26">
            <v>105600</v>
          </cell>
          <cell r="BJ26">
            <v>52800</v>
          </cell>
          <cell r="BK26">
            <v>127200</v>
          </cell>
          <cell r="BL26">
            <v>63600</v>
          </cell>
        </row>
        <row r="26">
          <cell r="BW26">
            <v>557820</v>
          </cell>
          <cell r="BX26">
            <v>557820</v>
          </cell>
          <cell r="BY26">
            <v>588420</v>
          </cell>
        </row>
        <row r="27">
          <cell r="D27">
            <v>37469</v>
          </cell>
          <cell r="E27">
            <v>4.19062715644126</v>
          </cell>
          <cell r="F27">
            <v>1.60256950597973</v>
          </cell>
          <cell r="G27">
            <v>-0.299330511174376</v>
          </cell>
          <cell r="H27">
            <v>-0.0276305087237885</v>
          </cell>
          <cell r="I27">
            <v>-0.589450852774155</v>
          </cell>
          <cell r="J27">
            <v>1.6946712017257</v>
          </cell>
          <cell r="K27">
            <v>29.0088222775033</v>
          </cell>
          <cell r="L27">
            <v>161.177967555433</v>
          </cell>
          <cell r="M27">
            <v>80.5889837777165</v>
          </cell>
          <cell r="N27">
            <v>1</v>
          </cell>
          <cell r="O27">
            <v>1</v>
          </cell>
          <cell r="P27">
            <v>46.1397376862522</v>
          </cell>
          <cell r="Q27">
            <v>161.177967555433</v>
          </cell>
          <cell r="R27">
            <v>80.5889837777165</v>
          </cell>
          <cell r="S27">
            <v>1</v>
          </cell>
          <cell r="T27">
            <v>1</v>
          </cell>
          <cell r="U27">
            <v>31.1847248395016</v>
          </cell>
          <cell r="V27">
            <v>33.222474857881</v>
          </cell>
          <cell r="W27">
            <v>29.0088222775033</v>
          </cell>
          <cell r="X27">
            <v>161.177967555433</v>
          </cell>
          <cell r="Y27">
            <v>80.5889837777165</v>
          </cell>
          <cell r="Z27">
            <v>1</v>
          </cell>
          <cell r="AA27">
            <v>1</v>
          </cell>
          <cell r="AB27">
            <v>1</v>
          </cell>
          <cell r="AC27">
            <v>1</v>
          </cell>
          <cell r="AD27">
            <v>1</v>
          </cell>
          <cell r="AE27">
            <v>1</v>
          </cell>
          <cell r="AF27">
            <v>5880</v>
          </cell>
          <cell r="AG27">
            <v>5880</v>
          </cell>
          <cell r="AH27">
            <v>48000</v>
          </cell>
          <cell r="AI27">
            <v>48000</v>
          </cell>
          <cell r="AJ27">
            <v>54000</v>
          </cell>
          <cell r="AK27">
            <v>54000</v>
          </cell>
          <cell r="AL27">
            <v>60000</v>
          </cell>
          <cell r="AM27">
            <v>30000</v>
          </cell>
        </row>
        <row r="27">
          <cell r="AV27">
            <v>101760</v>
          </cell>
          <cell r="AW27">
            <v>305760</v>
          </cell>
          <cell r="AX27">
            <v>305760</v>
          </cell>
          <cell r="AY27">
            <v>62400</v>
          </cell>
          <cell r="AZ27">
            <v>31200</v>
          </cell>
          <cell r="BA27">
            <v>60000</v>
          </cell>
          <cell r="BB27">
            <v>30000</v>
          </cell>
          <cell r="BC27">
            <v>10560</v>
          </cell>
          <cell r="BD27">
            <v>5280</v>
          </cell>
          <cell r="BE27">
            <v>6120</v>
          </cell>
          <cell r="BF27">
            <v>3060</v>
          </cell>
          <cell r="BG27">
            <v>20400</v>
          </cell>
          <cell r="BH27">
            <v>10200</v>
          </cell>
          <cell r="BI27">
            <v>105600</v>
          </cell>
          <cell r="BJ27">
            <v>52800</v>
          </cell>
          <cell r="BK27">
            <v>127200</v>
          </cell>
          <cell r="BL27">
            <v>63600</v>
          </cell>
        </row>
        <row r="27">
          <cell r="BW27">
            <v>557820</v>
          </cell>
          <cell r="BX27">
            <v>557820</v>
          </cell>
          <cell r="BY27">
            <v>588420</v>
          </cell>
        </row>
        <row r="28">
          <cell r="D28">
            <v>37500</v>
          </cell>
          <cell r="E28">
            <v>4.17137971302101</v>
          </cell>
          <cell r="F28">
            <v>1.59520894519924</v>
          </cell>
          <cell r="G28">
            <v>-0.297955693787215</v>
          </cell>
          <cell r="H28">
            <v>-0.0275036025034353</v>
          </cell>
          <cell r="I28">
            <v>-0.586743520073285</v>
          </cell>
          <cell r="J28">
            <v>1.6868876202107</v>
          </cell>
          <cell r="K28">
            <v>28.884771447108</v>
          </cell>
          <cell r="L28">
            <v>142.101946267749</v>
          </cell>
          <cell r="M28">
            <v>71.0509731338744</v>
          </cell>
          <cell r="N28">
            <v>1</v>
          </cell>
          <cell r="O28">
            <v>1</v>
          </cell>
          <cell r="P28">
            <v>45.9370049992378</v>
          </cell>
          <cell r="Q28">
            <v>142.101946267749</v>
          </cell>
          <cell r="R28">
            <v>71.0509731338744</v>
          </cell>
          <cell r="S28">
            <v>1</v>
          </cell>
          <cell r="T28">
            <v>1</v>
          </cell>
          <cell r="U28">
            <v>31.0506801442535</v>
          </cell>
          <cell r="V28">
            <v>33.0790708288818</v>
          </cell>
          <cell r="W28">
            <v>28.884771447108</v>
          </cell>
          <cell r="X28">
            <v>142.101946267749</v>
          </cell>
          <cell r="Y28">
            <v>71.0509731338744</v>
          </cell>
          <cell r="Z28">
            <v>1</v>
          </cell>
          <cell r="AA28">
            <v>1</v>
          </cell>
          <cell r="AB28">
            <v>1</v>
          </cell>
          <cell r="AC28">
            <v>1</v>
          </cell>
          <cell r="AD28">
            <v>1</v>
          </cell>
          <cell r="AE28">
            <v>1</v>
          </cell>
          <cell r="AF28">
            <v>5880</v>
          </cell>
          <cell r="AG28">
            <v>5880</v>
          </cell>
          <cell r="AH28">
            <v>48000</v>
          </cell>
          <cell r="AI28">
            <v>48000</v>
          </cell>
          <cell r="AJ28">
            <v>54000</v>
          </cell>
          <cell r="AK28">
            <v>54000</v>
          </cell>
          <cell r="AL28">
            <v>60000</v>
          </cell>
          <cell r="AM28">
            <v>30000</v>
          </cell>
        </row>
        <row r="28">
          <cell r="AV28">
            <v>101760</v>
          </cell>
          <cell r="AW28">
            <v>305760</v>
          </cell>
          <cell r="AX28">
            <v>305760</v>
          </cell>
          <cell r="AY28">
            <v>62400</v>
          </cell>
          <cell r="AZ28">
            <v>31200</v>
          </cell>
          <cell r="BA28">
            <v>60000</v>
          </cell>
          <cell r="BB28">
            <v>30000</v>
          </cell>
          <cell r="BC28">
            <v>10560</v>
          </cell>
          <cell r="BD28">
            <v>5280</v>
          </cell>
          <cell r="BE28">
            <v>6120</v>
          </cell>
          <cell r="BF28">
            <v>3060</v>
          </cell>
          <cell r="BG28">
            <v>20400</v>
          </cell>
          <cell r="BH28">
            <v>10200</v>
          </cell>
          <cell r="BI28">
            <v>105600</v>
          </cell>
          <cell r="BJ28">
            <v>52800</v>
          </cell>
          <cell r="BK28">
            <v>127200</v>
          </cell>
          <cell r="BL28">
            <v>63600</v>
          </cell>
        </row>
        <row r="28">
          <cell r="BW28">
            <v>557820</v>
          </cell>
          <cell r="BX28">
            <v>557820</v>
          </cell>
          <cell r="BY28">
            <v>588420</v>
          </cell>
        </row>
        <row r="29">
          <cell r="D29">
            <v>37530</v>
          </cell>
          <cell r="E29">
            <v>4.18008524671159</v>
          </cell>
          <cell r="F29">
            <v>1.04045789983651</v>
          </cell>
          <cell r="G29">
            <v>-0.296621769690233</v>
          </cell>
          <cell r="H29">
            <v>-0.0273804710483292</v>
          </cell>
          <cell r="I29">
            <v>-0.58411671569769</v>
          </cell>
          <cell r="J29">
            <v>1.13172613666427</v>
          </cell>
          <cell r="K29">
            <v>28.9697639826043</v>
          </cell>
          <cell r="L29">
            <v>91.2682368277641</v>
          </cell>
          <cell r="M29">
            <v>45.634118413882</v>
          </cell>
          <cell r="N29">
            <v>1</v>
          </cell>
          <cell r="O29">
            <v>1</v>
          </cell>
          <cell r="P29">
            <v>41.838585375319</v>
          </cell>
          <cell r="Q29">
            <v>91.2682368277641</v>
          </cell>
          <cell r="R29">
            <v>45.634118413882</v>
          </cell>
          <cell r="S29">
            <v>1</v>
          </cell>
          <cell r="T29">
            <v>1</v>
          </cell>
          <cell r="U29">
            <v>31.1259760776602</v>
          </cell>
          <cell r="V29">
            <v>33.1452858174745</v>
          </cell>
          <cell r="W29">
            <v>28.9697639826043</v>
          </cell>
          <cell r="X29">
            <v>91.2682368277641</v>
          </cell>
          <cell r="Y29">
            <v>45.634118413882</v>
          </cell>
          <cell r="Z29">
            <v>1</v>
          </cell>
          <cell r="AA29">
            <v>1</v>
          </cell>
          <cell r="AB29">
            <v>1</v>
          </cell>
          <cell r="AC29">
            <v>1</v>
          </cell>
          <cell r="AD29">
            <v>1</v>
          </cell>
          <cell r="AE29">
            <v>1</v>
          </cell>
          <cell r="AF29">
            <v>5880</v>
          </cell>
          <cell r="AG29">
            <v>5880</v>
          </cell>
          <cell r="AH29">
            <v>48000</v>
          </cell>
          <cell r="AI29">
            <v>48000</v>
          </cell>
          <cell r="AJ29">
            <v>54000</v>
          </cell>
          <cell r="AK29">
            <v>54000</v>
          </cell>
          <cell r="AL29">
            <v>60000</v>
          </cell>
          <cell r="AM29">
            <v>30000</v>
          </cell>
        </row>
        <row r="29">
          <cell r="AV29">
            <v>101760</v>
          </cell>
          <cell r="AW29">
            <v>305760</v>
          </cell>
          <cell r="AX29">
            <v>305760</v>
          </cell>
          <cell r="AY29">
            <v>62400</v>
          </cell>
          <cell r="AZ29">
            <v>31200</v>
          </cell>
          <cell r="BA29">
            <v>60000</v>
          </cell>
          <cell r="BB29">
            <v>30000</v>
          </cell>
          <cell r="BC29">
            <v>10560</v>
          </cell>
          <cell r="BD29">
            <v>5280</v>
          </cell>
          <cell r="BE29">
            <v>6120</v>
          </cell>
          <cell r="BF29">
            <v>3060</v>
          </cell>
          <cell r="BG29">
            <v>20400</v>
          </cell>
          <cell r="BH29">
            <v>10200</v>
          </cell>
          <cell r="BI29">
            <v>105600</v>
          </cell>
          <cell r="BJ29">
            <v>52800</v>
          </cell>
          <cell r="BK29">
            <v>127200</v>
          </cell>
          <cell r="BL29">
            <v>63600</v>
          </cell>
        </row>
        <row r="29">
          <cell r="BW29">
            <v>557820</v>
          </cell>
          <cell r="BX29">
            <v>557820</v>
          </cell>
          <cell r="BY29">
            <v>588420</v>
          </cell>
        </row>
        <row r="30">
          <cell r="D30">
            <v>37561</v>
          </cell>
          <cell r="E30">
            <v>4.25594283142763</v>
          </cell>
          <cell r="F30">
            <v>0.772156116694447</v>
          </cell>
          <cell r="G30">
            <v>-0.190767981771569</v>
          </cell>
          <cell r="H30">
            <v>-0.0272525688245099</v>
          </cell>
          <cell r="I30">
            <v>-0.227104740204249</v>
          </cell>
          <cell r="J30">
            <v>0.912961055621081</v>
          </cell>
          <cell r="K30">
            <v>32.2162856841753</v>
          </cell>
          <cell r="L30">
            <v>63.5893272571897</v>
          </cell>
          <cell r="M30">
            <v>31.7946636285949</v>
          </cell>
          <cell r="N30">
            <v>1</v>
          </cell>
          <cell r="O30">
            <v>0</v>
          </cell>
          <cell r="P30">
            <v>40.7667791528653</v>
          </cell>
          <cell r="Q30">
            <v>63.5893272571897</v>
          </cell>
          <cell r="R30">
            <v>31.7946636285949</v>
          </cell>
          <cell r="S30">
            <v>1</v>
          </cell>
          <cell r="T30">
            <v>0</v>
          </cell>
          <cell r="U30">
            <v>32.4888113724204</v>
          </cell>
          <cell r="V30">
            <v>33.7151769695234</v>
          </cell>
          <cell r="W30">
            <v>32.2162856841753</v>
          </cell>
          <cell r="X30">
            <v>63.5893272571897</v>
          </cell>
          <cell r="Y30">
            <v>31.7946636285949</v>
          </cell>
          <cell r="Z30">
            <v>1</v>
          </cell>
          <cell r="AA30">
            <v>0</v>
          </cell>
          <cell r="AB30">
            <v>1</v>
          </cell>
          <cell r="AC30">
            <v>1</v>
          </cell>
          <cell r="AD30">
            <v>1</v>
          </cell>
          <cell r="AE30">
            <v>0</v>
          </cell>
          <cell r="AF30">
            <v>5880</v>
          </cell>
          <cell r="AG30">
            <v>0</v>
          </cell>
          <cell r="AH30">
            <v>48000</v>
          </cell>
          <cell r="AI30">
            <v>0</v>
          </cell>
          <cell r="AJ30">
            <v>54000</v>
          </cell>
          <cell r="AK30">
            <v>0</v>
          </cell>
          <cell r="AL30">
            <v>60000</v>
          </cell>
          <cell r="AM30">
            <v>0</v>
          </cell>
        </row>
        <row r="30">
          <cell r="AV30">
            <v>65880</v>
          </cell>
          <cell r="AW30">
            <v>167880</v>
          </cell>
          <cell r="AX30">
            <v>167880</v>
          </cell>
          <cell r="AY30">
            <v>62400</v>
          </cell>
          <cell r="AZ30">
            <v>0</v>
          </cell>
          <cell r="BA30">
            <v>60000</v>
          </cell>
          <cell r="BB30">
            <v>0</v>
          </cell>
          <cell r="BC30">
            <v>10560</v>
          </cell>
          <cell r="BD30">
            <v>0</v>
          </cell>
          <cell r="BE30">
            <v>6120</v>
          </cell>
          <cell r="BF30">
            <v>0</v>
          </cell>
          <cell r="BG30">
            <v>20400</v>
          </cell>
          <cell r="BH30">
            <v>0</v>
          </cell>
          <cell r="BI30">
            <v>105600</v>
          </cell>
          <cell r="BJ30">
            <v>0</v>
          </cell>
          <cell r="BK30">
            <v>127200</v>
          </cell>
          <cell r="BL30">
            <v>0</v>
          </cell>
        </row>
        <row r="30">
          <cell r="BW30">
            <v>371880</v>
          </cell>
          <cell r="BX30">
            <v>371880</v>
          </cell>
          <cell r="BY30">
            <v>392280</v>
          </cell>
        </row>
        <row r="31">
          <cell r="D31">
            <v>37591</v>
          </cell>
          <cell r="E31">
            <v>4.32706916774542</v>
          </cell>
          <cell r="F31">
            <v>0.768653875148089</v>
          </cell>
          <cell r="G31">
            <v>-0.18990272209541</v>
          </cell>
          <cell r="H31">
            <v>-0.0271289602993443</v>
          </cell>
          <cell r="I31">
            <v>-0.226074669161203</v>
          </cell>
          <cell r="J31">
            <v>0.908820170028035</v>
          </cell>
          <cell r="K31">
            <v>32.7574587393816</v>
          </cell>
          <cell r="L31">
            <v>49.7364272154646</v>
          </cell>
          <cell r="M31">
            <v>24.8682136077323</v>
          </cell>
          <cell r="N31">
            <v>1</v>
          </cell>
          <cell r="O31">
            <v>0</v>
          </cell>
          <cell r="P31">
            <v>41.2691700333009</v>
          </cell>
          <cell r="Q31">
            <v>49.7364272154646</v>
          </cell>
          <cell r="R31">
            <v>24.8682136077323</v>
          </cell>
          <cell r="S31">
            <v>1</v>
          </cell>
          <cell r="T31">
            <v>0</v>
          </cell>
          <cell r="U31">
            <v>33.0287483423751</v>
          </cell>
          <cell r="V31">
            <v>34.2495515558456</v>
          </cell>
          <cell r="W31">
            <v>32.7574587393816</v>
          </cell>
          <cell r="X31">
            <v>49.7364272154646</v>
          </cell>
          <cell r="Y31">
            <v>24.8682136077323</v>
          </cell>
          <cell r="Z31">
            <v>1</v>
          </cell>
          <cell r="AA31">
            <v>0</v>
          </cell>
          <cell r="AB31">
            <v>1</v>
          </cell>
          <cell r="AC31">
            <v>1</v>
          </cell>
          <cell r="AD31">
            <v>1</v>
          </cell>
          <cell r="AE31">
            <v>0</v>
          </cell>
          <cell r="AF31">
            <v>5880</v>
          </cell>
          <cell r="AG31">
            <v>0</v>
          </cell>
          <cell r="AH31">
            <v>48000</v>
          </cell>
          <cell r="AI31">
            <v>0</v>
          </cell>
          <cell r="AJ31">
            <v>54000</v>
          </cell>
          <cell r="AK31">
            <v>0</v>
          </cell>
          <cell r="AL31">
            <v>60000</v>
          </cell>
          <cell r="AM31">
            <v>0</v>
          </cell>
        </row>
        <row r="31">
          <cell r="AV31">
            <v>65880</v>
          </cell>
          <cell r="AW31">
            <v>167880</v>
          </cell>
          <cell r="AX31">
            <v>167880</v>
          </cell>
          <cell r="AY31">
            <v>62400</v>
          </cell>
          <cell r="AZ31">
            <v>0</v>
          </cell>
          <cell r="BA31">
            <v>60000</v>
          </cell>
          <cell r="BB31">
            <v>0</v>
          </cell>
          <cell r="BC31">
            <v>10560</v>
          </cell>
          <cell r="BD31">
            <v>0</v>
          </cell>
          <cell r="BE31">
            <v>6120</v>
          </cell>
          <cell r="BF31">
            <v>0</v>
          </cell>
          <cell r="BG31">
            <v>20400</v>
          </cell>
          <cell r="BH31">
            <v>0</v>
          </cell>
          <cell r="BI31">
            <v>105600</v>
          </cell>
          <cell r="BJ31">
            <v>0</v>
          </cell>
          <cell r="BK31">
            <v>127200</v>
          </cell>
          <cell r="BL31">
            <v>0</v>
          </cell>
          <cell r="BM31">
            <v>60000</v>
          </cell>
          <cell r="BN31">
            <v>0</v>
          </cell>
        </row>
        <row r="31">
          <cell r="BW31">
            <v>371880</v>
          </cell>
          <cell r="BX31">
            <v>371880</v>
          </cell>
          <cell r="BY31">
            <v>452280</v>
          </cell>
        </row>
        <row r="32">
          <cell r="D32">
            <v>37622</v>
          </cell>
          <cell r="E32">
            <v>4.34170040257728</v>
          </cell>
          <cell r="F32">
            <v>0.765017691167224</v>
          </cell>
          <cell r="G32">
            <v>-0.189004370758961</v>
          </cell>
          <cell r="H32">
            <v>-0.0270006243941373</v>
          </cell>
          <cell r="I32">
            <v>-0.225005203284478</v>
          </cell>
          <cell r="J32">
            <v>0.9045209172036</v>
          </cell>
          <cell r="K32">
            <v>32.875213994696</v>
          </cell>
          <cell r="L32">
            <v>62.3716223546198</v>
          </cell>
          <cell r="M32">
            <v>31.1858111773099</v>
          </cell>
          <cell r="N32">
            <v>1</v>
          </cell>
          <cell r="O32">
            <v>0</v>
          </cell>
          <cell r="P32">
            <v>41.3466598983566</v>
          </cell>
          <cell r="Q32">
            <v>62.3716223546198</v>
          </cell>
          <cell r="R32">
            <v>31.1858111773099</v>
          </cell>
          <cell r="S32">
            <v>1</v>
          </cell>
          <cell r="T32">
            <v>0</v>
          </cell>
          <cell r="U32">
            <v>33.1452202386374</v>
          </cell>
          <cell r="V32">
            <v>34.3602483363736</v>
          </cell>
          <cell r="W32">
            <v>32.875213994696</v>
          </cell>
          <cell r="X32">
            <v>62.3716223546198</v>
          </cell>
          <cell r="Y32">
            <v>31.1858111773099</v>
          </cell>
          <cell r="Z32">
            <v>1</v>
          </cell>
          <cell r="AA32">
            <v>0</v>
          </cell>
          <cell r="AB32">
            <v>1</v>
          </cell>
          <cell r="AC32">
            <v>1</v>
          </cell>
          <cell r="AD32">
            <v>1</v>
          </cell>
          <cell r="AE32">
            <v>0</v>
          </cell>
          <cell r="AF32">
            <v>5880</v>
          </cell>
          <cell r="AG32">
            <v>0</v>
          </cell>
          <cell r="AH32">
            <v>48000</v>
          </cell>
          <cell r="AI32">
            <v>0</v>
          </cell>
          <cell r="AJ32">
            <v>54000</v>
          </cell>
          <cell r="AK32">
            <v>0</v>
          </cell>
          <cell r="AL32">
            <v>60000</v>
          </cell>
          <cell r="AM32">
            <v>0</v>
          </cell>
        </row>
        <row r="32">
          <cell r="AP32">
            <v>86400</v>
          </cell>
          <cell r="AQ32">
            <v>0</v>
          </cell>
        </row>
        <row r="32">
          <cell r="AV32">
            <v>152280</v>
          </cell>
          <cell r="AW32">
            <v>254280</v>
          </cell>
          <cell r="AX32">
            <v>254280</v>
          </cell>
          <cell r="AY32">
            <v>62400</v>
          </cell>
          <cell r="AZ32">
            <v>0</v>
          </cell>
          <cell r="BA32">
            <v>60000</v>
          </cell>
          <cell r="BB32">
            <v>0</v>
          </cell>
          <cell r="BC32">
            <v>10560</v>
          </cell>
          <cell r="BD32">
            <v>0</v>
          </cell>
          <cell r="BE32">
            <v>6120</v>
          </cell>
          <cell r="BF32">
            <v>0</v>
          </cell>
          <cell r="BG32">
            <v>20400</v>
          </cell>
          <cell r="BH32">
            <v>0</v>
          </cell>
          <cell r="BI32">
            <v>105600</v>
          </cell>
          <cell r="BJ32">
            <v>0</v>
          </cell>
          <cell r="BK32">
            <v>127200</v>
          </cell>
          <cell r="BL32">
            <v>0</v>
          </cell>
          <cell r="BM32">
            <v>60000</v>
          </cell>
          <cell r="BN32">
            <v>0</v>
          </cell>
        </row>
        <row r="32">
          <cell r="BW32">
            <v>371880</v>
          </cell>
          <cell r="BX32">
            <v>371880</v>
          </cell>
          <cell r="BY32">
            <v>452280</v>
          </cell>
        </row>
        <row r="33">
          <cell r="D33">
            <v>37653</v>
          </cell>
          <cell r="E33">
            <v>4.1641749295906</v>
          </cell>
          <cell r="F33">
            <v>0.761356999387397</v>
          </cell>
          <cell r="G33">
            <v>-0.188099964554533</v>
          </cell>
          <cell r="H33">
            <v>-0.0268714235077905</v>
          </cell>
          <cell r="I33">
            <v>-0.223928529231587</v>
          </cell>
          <cell r="J33">
            <v>0.900192687510981</v>
          </cell>
          <cell r="K33">
            <v>31.5518480026926</v>
          </cell>
          <cell r="L33">
            <v>53.1160262765559</v>
          </cell>
          <cell r="M33">
            <v>26.5580131382779</v>
          </cell>
          <cell r="N33">
            <v>1</v>
          </cell>
          <cell r="O33">
            <v>0</v>
          </cell>
          <cell r="P33">
            <v>39.9827571282618</v>
          </cell>
          <cell r="Q33">
            <v>53.1160262765559</v>
          </cell>
          <cell r="R33">
            <v>26.5580131382779</v>
          </cell>
          <cell r="S33">
            <v>1</v>
          </cell>
          <cell r="T33">
            <v>0</v>
          </cell>
          <cell r="U33">
            <v>31.8205622377705</v>
          </cell>
          <cell r="V33">
            <v>33.0297762956211</v>
          </cell>
          <cell r="W33">
            <v>31.5518480026926</v>
          </cell>
          <cell r="X33">
            <v>53.1160262765559</v>
          </cell>
          <cell r="Y33">
            <v>26.5580131382779</v>
          </cell>
          <cell r="Z33">
            <v>1</v>
          </cell>
          <cell r="AA33">
            <v>0</v>
          </cell>
          <cell r="AB33">
            <v>1</v>
          </cell>
          <cell r="AC33">
            <v>1</v>
          </cell>
          <cell r="AD33">
            <v>1</v>
          </cell>
          <cell r="AE33">
            <v>0</v>
          </cell>
          <cell r="AF33">
            <v>5880</v>
          </cell>
          <cell r="AG33">
            <v>0</v>
          </cell>
          <cell r="AH33">
            <v>48000</v>
          </cell>
          <cell r="AI33">
            <v>0</v>
          </cell>
          <cell r="AJ33">
            <v>54000</v>
          </cell>
          <cell r="AK33">
            <v>0</v>
          </cell>
          <cell r="AL33">
            <v>60000</v>
          </cell>
          <cell r="AM33">
            <v>0</v>
          </cell>
        </row>
        <row r="33">
          <cell r="AP33">
            <v>86400</v>
          </cell>
          <cell r="AQ33">
            <v>0</v>
          </cell>
        </row>
        <row r="33">
          <cell r="AV33">
            <v>152280</v>
          </cell>
          <cell r="AW33">
            <v>254280</v>
          </cell>
          <cell r="AX33">
            <v>254280</v>
          </cell>
          <cell r="AY33">
            <v>62400</v>
          </cell>
          <cell r="AZ33">
            <v>0</v>
          </cell>
          <cell r="BA33">
            <v>60000</v>
          </cell>
          <cell r="BB33">
            <v>0</v>
          </cell>
          <cell r="BC33">
            <v>10560</v>
          </cell>
          <cell r="BD33">
            <v>0</v>
          </cell>
          <cell r="BE33">
            <v>6120</v>
          </cell>
          <cell r="BF33">
            <v>0</v>
          </cell>
          <cell r="BG33">
            <v>20400</v>
          </cell>
          <cell r="BH33">
            <v>0</v>
          </cell>
          <cell r="BI33">
            <v>105600</v>
          </cell>
          <cell r="BJ33">
            <v>0</v>
          </cell>
          <cell r="BK33">
            <v>127200</v>
          </cell>
          <cell r="BL33">
            <v>0</v>
          </cell>
          <cell r="BM33">
            <v>60000</v>
          </cell>
          <cell r="BN33">
            <v>0</v>
          </cell>
        </row>
        <row r="33">
          <cell r="BW33">
            <v>371880</v>
          </cell>
          <cell r="BX33">
            <v>371880</v>
          </cell>
          <cell r="BY33">
            <v>452280</v>
          </cell>
        </row>
        <row r="34">
          <cell r="D34">
            <v>37681</v>
          </cell>
          <cell r="E34">
            <v>3.9231415709304</v>
          </cell>
          <cell r="F34">
            <v>0.758051906181142</v>
          </cell>
          <cell r="G34">
            <v>-0.187283412115341</v>
          </cell>
          <cell r="H34">
            <v>-0.0267547731593344</v>
          </cell>
          <cell r="I34">
            <v>-0.222956442994454</v>
          </cell>
          <cell r="J34">
            <v>0.896284900837703</v>
          </cell>
          <cell r="K34">
            <v>29.7513884595196</v>
          </cell>
          <cell r="L34">
            <v>43.9671889236606</v>
          </cell>
          <cell r="M34">
            <v>21.9835944618303</v>
          </cell>
          <cell r="N34">
            <v>1</v>
          </cell>
          <cell r="O34">
            <v>0</v>
          </cell>
          <cell r="P34">
            <v>38.1456985382608</v>
          </cell>
          <cell r="Q34">
            <v>43.9671889236606</v>
          </cell>
          <cell r="R34">
            <v>21.9835944618303</v>
          </cell>
          <cell r="S34">
            <v>1</v>
          </cell>
          <cell r="T34">
            <v>0</v>
          </cell>
          <cell r="U34">
            <v>30.018936191113</v>
          </cell>
          <cell r="V34">
            <v>31.222900983283</v>
          </cell>
          <cell r="W34">
            <v>29.7513884595196</v>
          </cell>
          <cell r="X34">
            <v>43.9671889236606</v>
          </cell>
          <cell r="Y34">
            <v>21.9835944618303</v>
          </cell>
          <cell r="Z34">
            <v>1</v>
          </cell>
          <cell r="AA34">
            <v>0</v>
          </cell>
          <cell r="AB34">
            <v>1</v>
          </cell>
          <cell r="AC34">
            <v>1</v>
          </cell>
          <cell r="AD34">
            <v>1</v>
          </cell>
          <cell r="AE34">
            <v>0</v>
          </cell>
          <cell r="AF34">
            <v>5880</v>
          </cell>
          <cell r="AG34">
            <v>0</v>
          </cell>
          <cell r="AH34">
            <v>48000</v>
          </cell>
          <cell r="AI34">
            <v>0</v>
          </cell>
          <cell r="AJ34">
            <v>54000</v>
          </cell>
          <cell r="AK34">
            <v>0</v>
          </cell>
          <cell r="AL34">
            <v>60000</v>
          </cell>
          <cell r="AM34">
            <v>0</v>
          </cell>
          <cell r="AN34">
            <v>60000</v>
          </cell>
          <cell r="AO34">
            <v>0</v>
          </cell>
          <cell r="AP34">
            <v>86400</v>
          </cell>
          <cell r="AQ34">
            <v>0</v>
          </cell>
        </row>
        <row r="34">
          <cell r="AV34">
            <v>152280</v>
          </cell>
          <cell r="AW34">
            <v>254280</v>
          </cell>
          <cell r="AX34">
            <v>314280</v>
          </cell>
          <cell r="AY34">
            <v>62400</v>
          </cell>
          <cell r="AZ34">
            <v>0</v>
          </cell>
          <cell r="BA34">
            <v>60000</v>
          </cell>
          <cell r="BB34">
            <v>0</v>
          </cell>
          <cell r="BC34">
            <v>10560</v>
          </cell>
          <cell r="BD34">
            <v>0</v>
          </cell>
          <cell r="BE34">
            <v>6120</v>
          </cell>
          <cell r="BF34">
            <v>0</v>
          </cell>
          <cell r="BG34">
            <v>20400</v>
          </cell>
          <cell r="BH34">
            <v>0</v>
          </cell>
          <cell r="BI34">
            <v>105600</v>
          </cell>
          <cell r="BJ34">
            <v>0</v>
          </cell>
          <cell r="BK34">
            <v>127200</v>
          </cell>
          <cell r="BL34">
            <v>0</v>
          </cell>
          <cell r="BM34">
            <v>60000</v>
          </cell>
          <cell r="BN34">
            <v>0</v>
          </cell>
        </row>
        <row r="34">
          <cell r="BW34">
            <v>371880</v>
          </cell>
          <cell r="BX34">
            <v>371880</v>
          </cell>
          <cell r="BY34">
            <v>452280</v>
          </cell>
        </row>
        <row r="35">
          <cell r="D35">
            <v>37712</v>
          </cell>
          <cell r="E35">
            <v>3.63537667097151</v>
          </cell>
          <cell r="F35">
            <v>0.798788819305264</v>
          </cell>
          <cell r="G35">
            <v>-0.226323498803158</v>
          </cell>
          <cell r="H35">
            <v>-0.0266262939768421</v>
          </cell>
          <cell r="I35">
            <v>-0.306202380733684</v>
          </cell>
          <cell r="J35">
            <v>0.936358004852282</v>
          </cell>
          <cell r="K35">
            <v>26.9688071767837</v>
          </cell>
          <cell r="L35">
            <v>43.6379219529598</v>
          </cell>
          <cell r="M35">
            <v>21.8189609764799</v>
          </cell>
          <cell r="N35">
            <v>1</v>
          </cell>
          <cell r="O35">
            <v>0</v>
          </cell>
          <cell r="P35">
            <v>36.2880100686785</v>
          </cell>
          <cell r="Q35">
            <v>43.6379219529598</v>
          </cell>
          <cell r="R35">
            <v>21.8189609764799</v>
          </cell>
          <cell r="S35">
            <v>1</v>
          </cell>
          <cell r="T35">
            <v>0</v>
          </cell>
          <cell r="U35">
            <v>27.5678987912627</v>
          </cell>
          <cell r="V35">
            <v>29.06562782746</v>
          </cell>
          <cell r="W35">
            <v>26.9688071767837</v>
          </cell>
          <cell r="X35">
            <v>43.6379219529598</v>
          </cell>
          <cell r="Y35">
            <v>21.8189609764799</v>
          </cell>
          <cell r="Z35">
            <v>1</v>
          </cell>
          <cell r="AA35">
            <v>0</v>
          </cell>
          <cell r="AB35">
            <v>1</v>
          </cell>
          <cell r="AC35">
            <v>1</v>
          </cell>
          <cell r="AD35">
            <v>1</v>
          </cell>
          <cell r="AE35">
            <v>0</v>
          </cell>
          <cell r="AF35">
            <v>5880</v>
          </cell>
          <cell r="AG35">
            <v>0</v>
          </cell>
          <cell r="AH35">
            <v>48000</v>
          </cell>
          <cell r="AI35">
            <v>0</v>
          </cell>
          <cell r="AJ35">
            <v>54000</v>
          </cell>
          <cell r="AK35">
            <v>0</v>
          </cell>
          <cell r="AL35">
            <v>60000</v>
          </cell>
          <cell r="AM35">
            <v>0</v>
          </cell>
          <cell r="AN35">
            <v>60000</v>
          </cell>
          <cell r="AO35">
            <v>0</v>
          </cell>
          <cell r="AP35">
            <v>86400</v>
          </cell>
          <cell r="AQ35">
            <v>0</v>
          </cell>
        </row>
        <row r="35">
          <cell r="AV35">
            <v>152280</v>
          </cell>
          <cell r="AW35">
            <v>254280</v>
          </cell>
          <cell r="AX35">
            <v>314280</v>
          </cell>
          <cell r="AY35">
            <v>62400</v>
          </cell>
          <cell r="AZ35">
            <v>0</v>
          </cell>
          <cell r="BA35">
            <v>60000</v>
          </cell>
          <cell r="BB35">
            <v>0</v>
          </cell>
          <cell r="BC35">
            <v>10560</v>
          </cell>
          <cell r="BD35">
            <v>0</v>
          </cell>
          <cell r="BE35">
            <v>6120</v>
          </cell>
          <cell r="BF35">
            <v>0</v>
          </cell>
          <cell r="BG35">
            <v>20400</v>
          </cell>
          <cell r="BH35">
            <v>0</v>
          </cell>
          <cell r="BI35">
            <v>105600</v>
          </cell>
          <cell r="BJ35">
            <v>0</v>
          </cell>
          <cell r="BK35">
            <v>127200</v>
          </cell>
          <cell r="BL35">
            <v>0</v>
          </cell>
          <cell r="BM35">
            <v>60000</v>
          </cell>
          <cell r="BN35">
            <v>0</v>
          </cell>
          <cell r="BO35">
            <v>63600</v>
          </cell>
          <cell r="BP35">
            <v>0</v>
          </cell>
        </row>
        <row r="35">
          <cell r="BW35">
            <v>371880</v>
          </cell>
          <cell r="BX35">
            <v>371880</v>
          </cell>
          <cell r="BY35">
            <v>515880</v>
          </cell>
        </row>
        <row r="36">
          <cell r="D36">
            <v>37742</v>
          </cell>
          <cell r="E36">
            <v>3.55227417097456</v>
          </cell>
          <cell r="F36">
            <v>0.795087479203457</v>
          </cell>
          <cell r="G36">
            <v>-0.225274785774313</v>
          </cell>
          <cell r="H36">
            <v>-0.0265029159734486</v>
          </cell>
          <cell r="I36">
            <v>-0.304783533694658</v>
          </cell>
          <cell r="J36">
            <v>0.932019211732941</v>
          </cell>
          <cell r="K36">
            <v>26.3561797795992</v>
          </cell>
          <cell r="L36">
            <v>47.8528699941795</v>
          </cell>
          <cell r="M36">
            <v>23.9264349970898</v>
          </cell>
          <cell r="N36">
            <v>1</v>
          </cell>
          <cell r="O36">
            <v>0</v>
          </cell>
          <cell r="P36">
            <v>35.6322003703062</v>
          </cell>
          <cell r="Q36">
            <v>47.8528699941795</v>
          </cell>
          <cell r="R36">
            <v>23.9264349970898</v>
          </cell>
          <cell r="S36">
            <v>1</v>
          </cell>
          <cell r="T36">
            <v>0</v>
          </cell>
          <cell r="U36">
            <v>26.9524953890018</v>
          </cell>
          <cell r="V36">
            <v>28.4432844125083</v>
          </cell>
          <cell r="W36">
            <v>26.3561797795992</v>
          </cell>
          <cell r="X36">
            <v>47.8528699941795</v>
          </cell>
          <cell r="Y36">
            <v>23.9264349970898</v>
          </cell>
          <cell r="Z36">
            <v>1</v>
          </cell>
          <cell r="AA36">
            <v>0</v>
          </cell>
          <cell r="AB36">
            <v>1</v>
          </cell>
          <cell r="AC36">
            <v>1</v>
          </cell>
          <cell r="AD36">
            <v>1</v>
          </cell>
          <cell r="AE36">
            <v>0</v>
          </cell>
          <cell r="AF36">
            <v>5880</v>
          </cell>
          <cell r="AG36">
            <v>0</v>
          </cell>
          <cell r="AH36">
            <v>48000</v>
          </cell>
          <cell r="AI36">
            <v>0</v>
          </cell>
          <cell r="AJ36">
            <v>54000</v>
          </cell>
          <cell r="AK36">
            <v>0</v>
          </cell>
          <cell r="AL36">
            <v>60000</v>
          </cell>
          <cell r="AM36">
            <v>0</v>
          </cell>
          <cell r="AN36">
            <v>60000</v>
          </cell>
          <cell r="AO36">
            <v>0</v>
          </cell>
          <cell r="AP36">
            <v>86400</v>
          </cell>
          <cell r="AQ36">
            <v>0</v>
          </cell>
        </row>
        <row r="36">
          <cell r="AV36">
            <v>152280</v>
          </cell>
          <cell r="AW36">
            <v>254280</v>
          </cell>
          <cell r="AX36">
            <v>314280</v>
          </cell>
          <cell r="AY36">
            <v>62400</v>
          </cell>
          <cell r="AZ36">
            <v>0</v>
          </cell>
          <cell r="BA36">
            <v>60000</v>
          </cell>
          <cell r="BB36">
            <v>0</v>
          </cell>
          <cell r="BC36">
            <v>10560</v>
          </cell>
          <cell r="BD36">
            <v>0</v>
          </cell>
          <cell r="BE36">
            <v>6120</v>
          </cell>
          <cell r="BF36">
            <v>0</v>
          </cell>
          <cell r="BG36">
            <v>20400</v>
          </cell>
          <cell r="BH36">
            <v>0</v>
          </cell>
          <cell r="BI36">
            <v>105600</v>
          </cell>
          <cell r="BJ36">
            <v>0</v>
          </cell>
          <cell r="BK36">
            <v>127200</v>
          </cell>
          <cell r="BL36">
            <v>0</v>
          </cell>
          <cell r="BM36">
            <v>60000</v>
          </cell>
          <cell r="BN36">
            <v>0</v>
          </cell>
          <cell r="BO36">
            <v>63600</v>
          </cell>
          <cell r="BP36">
            <v>0</v>
          </cell>
        </row>
        <row r="36">
          <cell r="BW36">
            <v>371880</v>
          </cell>
          <cell r="BX36">
            <v>371880</v>
          </cell>
          <cell r="BY36">
            <v>515880</v>
          </cell>
        </row>
        <row r="37">
          <cell r="D37">
            <v>37773</v>
          </cell>
          <cell r="E37">
            <v>3.53872488516888</v>
          </cell>
          <cell r="F37">
            <v>0.79126767618683</v>
          </cell>
          <cell r="G37">
            <v>-0.224192508252935</v>
          </cell>
          <cell r="H37">
            <v>-0.0263755892062277</v>
          </cell>
          <cell r="I37">
            <v>-0.303319275871618</v>
          </cell>
          <cell r="J37">
            <v>0.927541553752339</v>
          </cell>
          <cell r="K37">
            <v>26.2655420697294</v>
          </cell>
          <cell r="L37">
            <v>69.6026302749448</v>
          </cell>
          <cell r="M37">
            <v>34.8013151374724</v>
          </cell>
          <cell r="N37">
            <v>1</v>
          </cell>
          <cell r="O37">
            <v>1</v>
          </cell>
          <cell r="P37">
            <v>35.4969982919091</v>
          </cell>
          <cell r="Q37">
            <v>69.6026302749448</v>
          </cell>
          <cell r="R37">
            <v>34.8013151374724</v>
          </cell>
          <cell r="S37">
            <v>1</v>
          </cell>
          <cell r="T37">
            <v>0</v>
          </cell>
          <cell r="U37">
            <v>26.8589928268696</v>
          </cell>
          <cell r="V37">
            <v>28.3426197197199</v>
          </cell>
          <cell r="W37">
            <v>26.2655420697294</v>
          </cell>
          <cell r="X37">
            <v>69.6026302749448</v>
          </cell>
          <cell r="Y37">
            <v>34.8013151374724</v>
          </cell>
          <cell r="Z37">
            <v>1</v>
          </cell>
          <cell r="AA37">
            <v>1</v>
          </cell>
          <cell r="AB37">
            <v>1</v>
          </cell>
          <cell r="AC37">
            <v>1</v>
          </cell>
          <cell r="AD37">
            <v>1</v>
          </cell>
          <cell r="AE37">
            <v>1</v>
          </cell>
          <cell r="AF37">
            <v>5880</v>
          </cell>
          <cell r="AG37">
            <v>5880</v>
          </cell>
          <cell r="AH37">
            <v>48000</v>
          </cell>
          <cell r="AI37">
            <v>48000</v>
          </cell>
          <cell r="AJ37">
            <v>54000</v>
          </cell>
          <cell r="AK37">
            <v>54000</v>
          </cell>
          <cell r="AL37">
            <v>60000</v>
          </cell>
          <cell r="AM37">
            <v>30000</v>
          </cell>
          <cell r="AN37">
            <v>60000</v>
          </cell>
          <cell r="AO37">
            <v>30000</v>
          </cell>
          <cell r="AP37">
            <v>86400</v>
          </cell>
          <cell r="AQ37">
            <v>30000</v>
          </cell>
          <cell r="AR37">
            <v>61200</v>
          </cell>
          <cell r="AS37">
            <v>30600</v>
          </cell>
        </row>
        <row r="37">
          <cell r="AV37">
            <v>218160</v>
          </cell>
          <cell r="AW37">
            <v>513960</v>
          </cell>
          <cell r="AX37">
            <v>603960</v>
          </cell>
          <cell r="AY37">
            <v>62400</v>
          </cell>
          <cell r="AZ37">
            <v>0</v>
          </cell>
          <cell r="BA37">
            <v>60000</v>
          </cell>
          <cell r="BB37">
            <v>0</v>
          </cell>
          <cell r="BC37">
            <v>10560</v>
          </cell>
          <cell r="BD37">
            <v>0</v>
          </cell>
          <cell r="BE37">
            <v>6120</v>
          </cell>
          <cell r="BF37">
            <v>0</v>
          </cell>
          <cell r="BG37">
            <v>20400</v>
          </cell>
          <cell r="BH37">
            <v>0</v>
          </cell>
          <cell r="BI37">
            <v>105600</v>
          </cell>
          <cell r="BJ37">
            <v>0</v>
          </cell>
          <cell r="BK37">
            <v>127200</v>
          </cell>
          <cell r="BL37">
            <v>0</v>
          </cell>
          <cell r="BM37">
            <v>60000</v>
          </cell>
          <cell r="BN37">
            <v>0</v>
          </cell>
          <cell r="BO37">
            <v>63600</v>
          </cell>
          <cell r="BP37">
            <v>0</v>
          </cell>
        </row>
        <row r="37">
          <cell r="BW37">
            <v>371880</v>
          </cell>
          <cell r="BX37">
            <v>371880</v>
          </cell>
          <cell r="BY37">
            <v>515880</v>
          </cell>
        </row>
        <row r="38">
          <cell r="D38">
            <v>37803</v>
          </cell>
          <cell r="E38">
            <v>3.53535348440764</v>
          </cell>
          <cell r="F38">
            <v>0.787578746526454</v>
          </cell>
          <cell r="G38">
            <v>-0.223147311515829</v>
          </cell>
          <cell r="H38">
            <v>-0.0262526248842151</v>
          </cell>
          <cell r="I38">
            <v>-0.301905186168474</v>
          </cell>
          <cell r="J38">
            <v>0.923217308428232</v>
          </cell>
          <cell r="K38">
            <v>26.2508622367937</v>
          </cell>
          <cell r="L38">
            <v>107.496185569648</v>
          </cell>
          <cell r="M38">
            <v>53.7480927848238</v>
          </cell>
          <cell r="N38">
            <v>1</v>
          </cell>
          <cell r="O38">
            <v>1</v>
          </cell>
          <cell r="P38">
            <v>35.439280946269</v>
          </cell>
          <cell r="Q38">
            <v>107.496185569648</v>
          </cell>
          <cell r="R38">
            <v>53.7480927848238</v>
          </cell>
          <cell r="S38">
            <v>1</v>
          </cell>
          <cell r="T38">
            <v>1</v>
          </cell>
          <cell r="U38">
            <v>26.8415462966886</v>
          </cell>
          <cell r="V38">
            <v>28.3182564464257</v>
          </cell>
          <cell r="W38">
            <v>26.2508622367937</v>
          </cell>
          <cell r="X38">
            <v>107.496185569648</v>
          </cell>
          <cell r="Y38">
            <v>53.7480927848238</v>
          </cell>
          <cell r="Z38">
            <v>1</v>
          </cell>
          <cell r="AA38">
            <v>1</v>
          </cell>
          <cell r="AB38">
            <v>1</v>
          </cell>
          <cell r="AC38">
            <v>1</v>
          </cell>
          <cell r="AD38">
            <v>1</v>
          </cell>
          <cell r="AE38">
            <v>1</v>
          </cell>
          <cell r="AF38">
            <v>5880</v>
          </cell>
          <cell r="AG38">
            <v>5880</v>
          </cell>
          <cell r="AH38">
            <v>48000</v>
          </cell>
          <cell r="AI38">
            <v>48000</v>
          </cell>
          <cell r="AJ38">
            <v>54000</v>
          </cell>
          <cell r="AK38">
            <v>54000</v>
          </cell>
          <cell r="AL38">
            <v>60000</v>
          </cell>
          <cell r="AM38">
            <v>30000</v>
          </cell>
          <cell r="AN38">
            <v>60000</v>
          </cell>
          <cell r="AO38">
            <v>30000</v>
          </cell>
          <cell r="AP38">
            <v>86400</v>
          </cell>
          <cell r="AQ38">
            <v>30000</v>
          </cell>
          <cell r="AR38">
            <v>61200</v>
          </cell>
          <cell r="AS38">
            <v>30600</v>
          </cell>
        </row>
        <row r="38">
          <cell r="AV38">
            <v>218160</v>
          </cell>
          <cell r="AW38">
            <v>513960</v>
          </cell>
          <cell r="AX38">
            <v>603960</v>
          </cell>
          <cell r="AY38">
            <v>62400</v>
          </cell>
          <cell r="AZ38">
            <v>31200</v>
          </cell>
          <cell r="BA38">
            <v>60000</v>
          </cell>
          <cell r="BB38">
            <v>30000</v>
          </cell>
          <cell r="BC38">
            <v>10560</v>
          </cell>
          <cell r="BD38">
            <v>5280</v>
          </cell>
          <cell r="BE38">
            <v>6120</v>
          </cell>
          <cell r="BF38">
            <v>3060</v>
          </cell>
          <cell r="BG38">
            <v>20400</v>
          </cell>
          <cell r="BH38">
            <v>10200</v>
          </cell>
          <cell r="BI38">
            <v>105600</v>
          </cell>
          <cell r="BJ38">
            <v>52800</v>
          </cell>
          <cell r="BK38">
            <v>127200</v>
          </cell>
          <cell r="BL38">
            <v>63600</v>
          </cell>
          <cell r="BM38">
            <v>60000</v>
          </cell>
          <cell r="BN38">
            <v>30000</v>
          </cell>
          <cell r="BO38">
            <v>63600</v>
          </cell>
          <cell r="BP38">
            <v>31800</v>
          </cell>
        </row>
        <row r="38">
          <cell r="BW38">
            <v>557820</v>
          </cell>
          <cell r="BX38">
            <v>557820</v>
          </cell>
          <cell r="BY38">
            <v>773820</v>
          </cell>
        </row>
        <row r="39">
          <cell r="D39">
            <v>37834</v>
          </cell>
          <cell r="E39">
            <v>3.51828461604846</v>
          </cell>
          <cell r="F39">
            <v>0.783776275852379</v>
          </cell>
          <cell r="G39">
            <v>-0.222069944824841</v>
          </cell>
          <cell r="H39">
            <v>-0.026125875861746</v>
          </cell>
          <cell r="I39">
            <v>-0.300447572410079</v>
          </cell>
          <cell r="J39">
            <v>0.918759967804733</v>
          </cell>
          <cell r="K39">
            <v>26.1337778272878</v>
          </cell>
          <cell r="L39">
            <v>115.685813747075</v>
          </cell>
          <cell r="M39">
            <v>57.8429068735377</v>
          </cell>
          <cell r="N39">
            <v>1</v>
          </cell>
          <cell r="O39">
            <v>1</v>
          </cell>
          <cell r="P39">
            <v>35.2778343788989</v>
          </cell>
          <cell r="Q39">
            <v>115.685813747075</v>
          </cell>
          <cell r="R39">
            <v>57.8429068735377</v>
          </cell>
          <cell r="S39">
            <v>1</v>
          </cell>
          <cell r="T39">
            <v>1</v>
          </cell>
          <cell r="U39">
            <v>26.7216100341771</v>
          </cell>
          <cell r="V39">
            <v>28.1911905514003</v>
          </cell>
          <cell r="W39">
            <v>26.1337778272878</v>
          </cell>
          <cell r="X39">
            <v>115.685813747075</v>
          </cell>
          <cell r="Y39">
            <v>57.8429068735377</v>
          </cell>
          <cell r="Z39">
            <v>1</v>
          </cell>
          <cell r="AA39">
            <v>1</v>
          </cell>
          <cell r="AB39">
            <v>1</v>
          </cell>
          <cell r="AC39">
            <v>1</v>
          </cell>
          <cell r="AD39">
            <v>1</v>
          </cell>
          <cell r="AE39">
            <v>1</v>
          </cell>
          <cell r="AF39">
            <v>5880</v>
          </cell>
          <cell r="AG39">
            <v>5880</v>
          </cell>
          <cell r="AH39">
            <v>48000</v>
          </cell>
          <cell r="AI39">
            <v>48000</v>
          </cell>
          <cell r="AJ39">
            <v>54000</v>
          </cell>
          <cell r="AK39">
            <v>54000</v>
          </cell>
          <cell r="AL39">
            <v>60000</v>
          </cell>
          <cell r="AM39">
            <v>30000</v>
          </cell>
          <cell r="AN39">
            <v>60000</v>
          </cell>
          <cell r="AO39">
            <v>30000</v>
          </cell>
          <cell r="AP39">
            <v>86400</v>
          </cell>
          <cell r="AQ39">
            <v>30000</v>
          </cell>
          <cell r="AR39">
            <v>61200</v>
          </cell>
          <cell r="AS39">
            <v>30600</v>
          </cell>
        </row>
        <row r="39">
          <cell r="AV39">
            <v>218160</v>
          </cell>
          <cell r="AW39">
            <v>513960</v>
          </cell>
          <cell r="AX39">
            <v>603960</v>
          </cell>
          <cell r="AY39">
            <v>62400</v>
          </cell>
          <cell r="AZ39">
            <v>31200</v>
          </cell>
          <cell r="BA39">
            <v>60000</v>
          </cell>
          <cell r="BB39">
            <v>30000</v>
          </cell>
          <cell r="BC39">
            <v>10560</v>
          </cell>
          <cell r="BD39">
            <v>5280</v>
          </cell>
          <cell r="BE39">
            <v>6120</v>
          </cell>
          <cell r="BF39">
            <v>3060</v>
          </cell>
          <cell r="BG39">
            <v>20400</v>
          </cell>
          <cell r="BH39">
            <v>10200</v>
          </cell>
          <cell r="BI39">
            <v>105600</v>
          </cell>
          <cell r="BJ39">
            <v>52800</v>
          </cell>
          <cell r="BK39">
            <v>127200</v>
          </cell>
          <cell r="BL39">
            <v>63600</v>
          </cell>
          <cell r="BM39">
            <v>60000</v>
          </cell>
          <cell r="BN39">
            <v>30000</v>
          </cell>
          <cell r="BO39">
            <v>63600</v>
          </cell>
          <cell r="BP39">
            <v>31800</v>
          </cell>
        </row>
        <row r="39">
          <cell r="BW39">
            <v>557820</v>
          </cell>
          <cell r="BX39">
            <v>557820</v>
          </cell>
          <cell r="BY39">
            <v>773820</v>
          </cell>
        </row>
        <row r="40">
          <cell r="D40">
            <v>37865</v>
          </cell>
          <cell r="E40">
            <v>3.51944088110222</v>
          </cell>
          <cell r="F40">
            <v>0.779979510709677</v>
          </cell>
          <cell r="G40">
            <v>-0.220994194701075</v>
          </cell>
          <cell r="H40">
            <v>-0.0259993170236559</v>
          </cell>
          <cell r="I40">
            <v>-0.298992145772043</v>
          </cell>
          <cell r="J40">
            <v>0.914309315331899</v>
          </cell>
          <cell r="K40">
            <v>26.1533655149763</v>
          </cell>
          <cell r="L40">
            <v>97.7925310869281</v>
          </cell>
          <cell r="M40">
            <v>48.8962655434641</v>
          </cell>
          <cell r="N40">
            <v>1</v>
          </cell>
          <cell r="O40">
            <v>1</v>
          </cell>
          <cell r="P40">
            <v>35.2531264732559</v>
          </cell>
          <cell r="Q40">
            <v>97.7925310869281</v>
          </cell>
          <cell r="R40">
            <v>48.8962655434641</v>
          </cell>
          <cell r="S40">
            <v>1</v>
          </cell>
          <cell r="T40">
            <v>1</v>
          </cell>
          <cell r="U40">
            <v>26.7383501480086</v>
          </cell>
          <cell r="V40">
            <v>28.2008117305892</v>
          </cell>
          <cell r="W40">
            <v>26.1533655149763</v>
          </cell>
          <cell r="X40">
            <v>97.7925310869281</v>
          </cell>
          <cell r="Y40">
            <v>48.8962655434641</v>
          </cell>
          <cell r="Z40">
            <v>1</v>
          </cell>
          <cell r="AA40">
            <v>1</v>
          </cell>
          <cell r="AB40">
            <v>1</v>
          </cell>
          <cell r="AC40">
            <v>1</v>
          </cell>
          <cell r="AD40">
            <v>1</v>
          </cell>
          <cell r="AE40">
            <v>1</v>
          </cell>
          <cell r="AF40">
            <v>5880</v>
          </cell>
          <cell r="AG40">
            <v>5880</v>
          </cell>
          <cell r="AH40">
            <v>48000</v>
          </cell>
          <cell r="AI40">
            <v>48000</v>
          </cell>
          <cell r="AJ40">
            <v>54000</v>
          </cell>
          <cell r="AK40">
            <v>54000</v>
          </cell>
          <cell r="AL40">
            <v>60000</v>
          </cell>
          <cell r="AM40">
            <v>30000</v>
          </cell>
          <cell r="AN40">
            <v>60000</v>
          </cell>
          <cell r="AO40">
            <v>30000</v>
          </cell>
          <cell r="AP40">
            <v>86400</v>
          </cell>
          <cell r="AQ40">
            <v>30000</v>
          </cell>
          <cell r="AR40">
            <v>61200</v>
          </cell>
          <cell r="AS40">
            <v>30600</v>
          </cell>
        </row>
        <row r="40">
          <cell r="AV40">
            <v>218160</v>
          </cell>
          <cell r="AW40">
            <v>513960</v>
          </cell>
          <cell r="AX40">
            <v>603960</v>
          </cell>
          <cell r="AY40">
            <v>62400</v>
          </cell>
          <cell r="AZ40">
            <v>31200</v>
          </cell>
          <cell r="BA40">
            <v>60000</v>
          </cell>
          <cell r="BB40">
            <v>30000</v>
          </cell>
          <cell r="BC40">
            <v>10560</v>
          </cell>
          <cell r="BD40">
            <v>5280</v>
          </cell>
          <cell r="BE40">
            <v>6120</v>
          </cell>
          <cell r="BF40">
            <v>3060</v>
          </cell>
          <cell r="BG40">
            <v>20400</v>
          </cell>
          <cell r="BH40">
            <v>10200</v>
          </cell>
          <cell r="BI40">
            <v>105600</v>
          </cell>
          <cell r="BJ40">
            <v>52800</v>
          </cell>
          <cell r="BK40">
            <v>127200</v>
          </cell>
          <cell r="BL40">
            <v>63600</v>
          </cell>
          <cell r="BM40">
            <v>60000</v>
          </cell>
          <cell r="BN40">
            <v>30000</v>
          </cell>
          <cell r="BO40">
            <v>63600</v>
          </cell>
          <cell r="BP40">
            <v>31800</v>
          </cell>
          <cell r="BQ40">
            <v>62400</v>
          </cell>
          <cell r="BR40">
            <v>31200</v>
          </cell>
        </row>
        <row r="40">
          <cell r="BW40">
            <v>557820</v>
          </cell>
          <cell r="BX40">
            <v>557820</v>
          </cell>
          <cell r="BY40">
            <v>867420</v>
          </cell>
        </row>
        <row r="41">
          <cell r="D41">
            <v>37895</v>
          </cell>
          <cell r="E41">
            <v>3.52446215922104</v>
          </cell>
          <cell r="F41">
            <v>0.776313250929744</v>
          </cell>
          <cell r="G41">
            <v>-0.219955421096761</v>
          </cell>
          <cell r="H41">
            <v>-0.0258771083643248</v>
          </cell>
          <cell r="I41">
            <v>-0.297586746189735</v>
          </cell>
          <cell r="J41">
            <v>0.910011644145422</v>
          </cell>
          <cell r="K41">
            <v>26.2015655977348</v>
          </cell>
          <cell r="L41">
            <v>66.4488777414429</v>
          </cell>
          <cell r="M41">
            <v>33.2244388707215</v>
          </cell>
          <cell r="N41">
            <v>1</v>
          </cell>
          <cell r="O41">
            <v>1</v>
          </cell>
          <cell r="P41">
            <v>35.2585535252484</v>
          </cell>
          <cell r="Q41">
            <v>66.4488777414429</v>
          </cell>
          <cell r="R41">
            <v>33.2244388707215</v>
          </cell>
          <cell r="S41">
            <v>1</v>
          </cell>
          <cell r="T41">
            <v>0</v>
          </cell>
          <cell r="U41">
            <v>26.7838005359321</v>
          </cell>
          <cell r="V41">
            <v>28.2393878814253</v>
          </cell>
          <cell r="W41">
            <v>26.2015655977348</v>
          </cell>
          <cell r="X41">
            <v>66.4488777414429</v>
          </cell>
          <cell r="Y41">
            <v>33.2244388707215</v>
          </cell>
          <cell r="Z41">
            <v>1</v>
          </cell>
          <cell r="AA41">
            <v>1</v>
          </cell>
          <cell r="AB41">
            <v>1</v>
          </cell>
          <cell r="AC41">
            <v>1</v>
          </cell>
          <cell r="AD41">
            <v>1</v>
          </cell>
          <cell r="AE41">
            <v>1</v>
          </cell>
          <cell r="AF41">
            <v>5880</v>
          </cell>
          <cell r="AG41">
            <v>5880</v>
          </cell>
          <cell r="AH41">
            <v>48000</v>
          </cell>
          <cell r="AI41">
            <v>48000</v>
          </cell>
          <cell r="AJ41">
            <v>54000</v>
          </cell>
          <cell r="AK41">
            <v>54000</v>
          </cell>
          <cell r="AL41">
            <v>60000</v>
          </cell>
          <cell r="AM41">
            <v>30000</v>
          </cell>
          <cell r="AN41">
            <v>60000</v>
          </cell>
          <cell r="AO41">
            <v>30000</v>
          </cell>
          <cell r="AP41">
            <v>86400</v>
          </cell>
          <cell r="AQ41">
            <v>30000</v>
          </cell>
          <cell r="AR41">
            <v>61200</v>
          </cell>
          <cell r="AS41">
            <v>30600</v>
          </cell>
        </row>
        <row r="41">
          <cell r="AV41">
            <v>218160</v>
          </cell>
          <cell r="AW41">
            <v>513960</v>
          </cell>
          <cell r="AX41">
            <v>603960</v>
          </cell>
          <cell r="AY41">
            <v>62400</v>
          </cell>
          <cell r="AZ41">
            <v>0</v>
          </cell>
          <cell r="BA41">
            <v>60000</v>
          </cell>
          <cell r="BB41">
            <v>0</v>
          </cell>
          <cell r="BC41">
            <v>10560</v>
          </cell>
          <cell r="BD41">
            <v>0</v>
          </cell>
          <cell r="BE41">
            <v>6120</v>
          </cell>
          <cell r="BF41">
            <v>0</v>
          </cell>
          <cell r="BG41">
            <v>20400</v>
          </cell>
          <cell r="BH41">
            <v>0</v>
          </cell>
          <cell r="BI41">
            <v>105600</v>
          </cell>
          <cell r="BJ41">
            <v>0</v>
          </cell>
          <cell r="BK41">
            <v>127200</v>
          </cell>
          <cell r="BL41">
            <v>0</v>
          </cell>
          <cell r="BM41">
            <v>60000</v>
          </cell>
          <cell r="BN41">
            <v>0</v>
          </cell>
          <cell r="BO41">
            <v>63600</v>
          </cell>
          <cell r="BP41">
            <v>0</v>
          </cell>
          <cell r="BQ41">
            <v>62400</v>
          </cell>
          <cell r="BR41">
            <v>0</v>
          </cell>
        </row>
        <row r="41">
          <cell r="BW41">
            <v>371880</v>
          </cell>
          <cell r="BX41">
            <v>371880</v>
          </cell>
          <cell r="BY41">
            <v>578280</v>
          </cell>
        </row>
        <row r="42">
          <cell r="D42">
            <v>37926</v>
          </cell>
          <cell r="E42">
            <v>3.62318419526041</v>
          </cell>
          <cell r="F42">
            <v>0.557941181454458</v>
          </cell>
          <cell r="G42">
            <v>-0.171674209678295</v>
          </cell>
          <cell r="H42">
            <v>-0.00858371048391474</v>
          </cell>
          <cell r="I42">
            <v>-0.248927604033528</v>
          </cell>
          <cell r="J42">
            <v>0.690988693955137</v>
          </cell>
          <cell r="K42">
            <v>27.3069244342016</v>
          </cell>
          <cell r="L42">
            <v>40.3742547950365</v>
          </cell>
          <cell r="M42">
            <v>20.1871273975183</v>
          </cell>
          <cell r="N42">
            <v>1</v>
          </cell>
          <cell r="O42">
            <v>0</v>
          </cell>
          <cell r="P42">
            <v>34.3562966691166</v>
          </cell>
          <cell r="Q42">
            <v>40.3742547950365</v>
          </cell>
          <cell r="R42">
            <v>20.1871273975183</v>
          </cell>
          <cell r="S42">
            <v>1</v>
          </cell>
          <cell r="T42">
            <v>0</v>
          </cell>
          <cell r="U42">
            <v>27.8863248918659</v>
          </cell>
          <cell r="V42">
            <v>29.1095036358237</v>
          </cell>
          <cell r="W42">
            <v>27.3069244342016</v>
          </cell>
          <cell r="X42">
            <v>40.3742547950365</v>
          </cell>
          <cell r="Y42">
            <v>20.1871273975183</v>
          </cell>
          <cell r="Z42">
            <v>1</v>
          </cell>
          <cell r="AA42">
            <v>0</v>
          </cell>
          <cell r="AB42">
            <v>1</v>
          </cell>
          <cell r="AC42">
            <v>1</v>
          </cell>
          <cell r="AD42">
            <v>1</v>
          </cell>
          <cell r="AE42">
            <v>0</v>
          </cell>
          <cell r="AF42">
            <v>5880</v>
          </cell>
          <cell r="AG42">
            <v>0</v>
          </cell>
          <cell r="AH42">
            <v>48000</v>
          </cell>
          <cell r="AI42">
            <v>0</v>
          </cell>
          <cell r="AJ42">
            <v>54000</v>
          </cell>
          <cell r="AK42">
            <v>0</v>
          </cell>
          <cell r="AL42">
            <v>60000</v>
          </cell>
          <cell r="AM42">
            <v>0</v>
          </cell>
          <cell r="AN42">
            <v>60000</v>
          </cell>
          <cell r="AO42">
            <v>0</v>
          </cell>
          <cell r="AP42">
            <v>86400</v>
          </cell>
          <cell r="AQ42">
            <v>0</v>
          </cell>
          <cell r="AR42">
            <v>61200</v>
          </cell>
          <cell r="AS42">
            <v>0</v>
          </cell>
        </row>
        <row r="42">
          <cell r="AV42">
            <v>152280</v>
          </cell>
          <cell r="AW42">
            <v>315480</v>
          </cell>
          <cell r="AX42">
            <v>375480</v>
          </cell>
          <cell r="AY42">
            <v>62400</v>
          </cell>
          <cell r="AZ42">
            <v>0</v>
          </cell>
          <cell r="BA42">
            <v>60000</v>
          </cell>
          <cell r="BB42">
            <v>0</v>
          </cell>
          <cell r="BC42">
            <v>10560</v>
          </cell>
          <cell r="BD42">
            <v>0</v>
          </cell>
          <cell r="BE42">
            <v>6120</v>
          </cell>
          <cell r="BF42">
            <v>0</v>
          </cell>
          <cell r="BG42">
            <v>20400</v>
          </cell>
          <cell r="BH42">
            <v>0</v>
          </cell>
          <cell r="BI42">
            <v>105600</v>
          </cell>
          <cell r="BJ42">
            <v>0</v>
          </cell>
          <cell r="BK42">
            <v>127200</v>
          </cell>
          <cell r="BL42">
            <v>0</v>
          </cell>
          <cell r="BM42">
            <v>60000</v>
          </cell>
          <cell r="BN42">
            <v>0</v>
          </cell>
          <cell r="BO42">
            <v>63600</v>
          </cell>
          <cell r="BP42">
            <v>0</v>
          </cell>
          <cell r="BQ42">
            <v>62400</v>
          </cell>
          <cell r="BR42">
            <v>0</v>
          </cell>
        </row>
        <row r="42">
          <cell r="BW42">
            <v>371880</v>
          </cell>
          <cell r="BX42">
            <v>371880</v>
          </cell>
          <cell r="BY42">
            <v>578280</v>
          </cell>
        </row>
        <row r="43">
          <cell r="D43">
            <v>37956</v>
          </cell>
          <cell r="E43">
            <v>3.7128483170943</v>
          </cell>
          <cell r="F43">
            <v>0.555304051107063</v>
          </cell>
          <cell r="G43">
            <v>-0.170862784956019</v>
          </cell>
          <cell r="H43">
            <v>-0.00854313924780097</v>
          </cell>
          <cell r="I43">
            <v>-0.247751038186228</v>
          </cell>
          <cell r="J43">
            <v>0.687722709447978</v>
          </cell>
          <cell r="K43">
            <v>27.9882295918105</v>
          </cell>
          <cell r="L43">
            <v>27.3687154628627</v>
          </cell>
          <cell r="M43">
            <v>13.6843577314313</v>
          </cell>
          <cell r="N43">
            <v>0</v>
          </cell>
          <cell r="O43">
            <v>0</v>
          </cell>
          <cell r="P43">
            <v>35.0042826990671</v>
          </cell>
          <cell r="Q43">
            <v>27.3687154628627</v>
          </cell>
          <cell r="R43">
            <v>13.6843577314313</v>
          </cell>
          <cell r="S43">
            <v>0</v>
          </cell>
          <cell r="T43">
            <v>0</v>
          </cell>
          <cell r="U43">
            <v>28.5648914910371</v>
          </cell>
          <cell r="V43">
            <v>29.7822888338487</v>
          </cell>
          <cell r="W43">
            <v>27.9882295918105</v>
          </cell>
          <cell r="X43">
            <v>27.3687154628627</v>
          </cell>
          <cell r="Y43">
            <v>13.6843577314313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</row>
        <row r="43"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3">
          <cell r="BW43">
            <v>0</v>
          </cell>
          <cell r="BX43">
            <v>0</v>
          </cell>
          <cell r="BY43">
            <v>0</v>
          </cell>
        </row>
        <row r="44">
          <cell r="D44">
            <v>37987</v>
          </cell>
          <cell r="E44">
            <v>3.72775420370626</v>
          </cell>
          <cell r="F44">
            <v>0.552574739431943</v>
          </cell>
          <cell r="G44">
            <v>-0.17002299674829</v>
          </cell>
          <cell r="H44">
            <v>-0.00850114983741451</v>
          </cell>
          <cell r="I44">
            <v>-0.246533345285021</v>
          </cell>
          <cell r="J44">
            <v>0.684342561911868</v>
          </cell>
          <cell r="K44">
            <v>28.1091564381593</v>
          </cell>
          <cell r="L44">
            <v>48.5466662615393</v>
          </cell>
          <cell r="M44">
            <v>24.2733331307696</v>
          </cell>
          <cell r="N44">
            <v>1</v>
          </cell>
          <cell r="O44">
            <v>0</v>
          </cell>
          <cell r="P44">
            <v>35.090725742136</v>
          </cell>
          <cell r="Q44">
            <v>48.5466662615393</v>
          </cell>
          <cell r="R44">
            <v>24.2733331307696</v>
          </cell>
          <cell r="S44">
            <v>1</v>
          </cell>
          <cell r="T44">
            <v>0</v>
          </cell>
          <cell r="U44">
            <v>28.6829840521848</v>
          </cell>
          <cell r="V44">
            <v>29.8943979040164</v>
          </cell>
          <cell r="W44">
            <v>28.1091564381593</v>
          </cell>
          <cell r="X44">
            <v>48.5466662615393</v>
          </cell>
          <cell r="Y44">
            <v>24.2733331307696</v>
          </cell>
          <cell r="Z44">
            <v>1</v>
          </cell>
          <cell r="AA44">
            <v>0</v>
          </cell>
          <cell r="AB44">
            <v>1</v>
          </cell>
          <cell r="AC44">
            <v>1</v>
          </cell>
          <cell r="AD44">
            <v>1</v>
          </cell>
          <cell r="AE44">
            <v>0</v>
          </cell>
          <cell r="AF44">
            <v>5880</v>
          </cell>
          <cell r="AG44">
            <v>0</v>
          </cell>
          <cell r="AH44">
            <v>48000</v>
          </cell>
          <cell r="AI44">
            <v>0</v>
          </cell>
          <cell r="AJ44">
            <v>54000</v>
          </cell>
          <cell r="AK44">
            <v>0</v>
          </cell>
          <cell r="AL44">
            <v>60000</v>
          </cell>
          <cell r="AM44">
            <v>0</v>
          </cell>
          <cell r="AN44">
            <v>60000</v>
          </cell>
          <cell r="AO44">
            <v>0</v>
          </cell>
          <cell r="AP44">
            <v>86400</v>
          </cell>
          <cell r="AQ44">
            <v>0</v>
          </cell>
          <cell r="AR44">
            <v>61200</v>
          </cell>
          <cell r="AS44">
            <v>0</v>
          </cell>
          <cell r="AT44">
            <v>132000</v>
          </cell>
          <cell r="AU44">
            <v>0</v>
          </cell>
          <cell r="AV44">
            <v>152280</v>
          </cell>
          <cell r="AW44">
            <v>447480</v>
          </cell>
          <cell r="AX44">
            <v>507480</v>
          </cell>
          <cell r="AY44">
            <v>62400</v>
          </cell>
          <cell r="AZ44">
            <v>0</v>
          </cell>
          <cell r="BA44">
            <v>60000</v>
          </cell>
          <cell r="BB44">
            <v>0</v>
          </cell>
          <cell r="BC44">
            <v>10560</v>
          </cell>
          <cell r="BD44">
            <v>0</v>
          </cell>
          <cell r="BE44">
            <v>6120</v>
          </cell>
          <cell r="BF44">
            <v>0</v>
          </cell>
          <cell r="BG44">
            <v>20400</v>
          </cell>
          <cell r="BH44">
            <v>0</v>
          </cell>
          <cell r="BI44">
            <v>105600</v>
          </cell>
          <cell r="BJ44">
            <v>0</v>
          </cell>
          <cell r="BK44">
            <v>127200</v>
          </cell>
          <cell r="BL44">
            <v>0</v>
          </cell>
          <cell r="BM44">
            <v>60000</v>
          </cell>
          <cell r="BN44">
            <v>0</v>
          </cell>
          <cell r="BO44">
            <v>63600</v>
          </cell>
          <cell r="BP44">
            <v>0</v>
          </cell>
          <cell r="BQ44">
            <v>62400</v>
          </cell>
          <cell r="BR44">
            <v>0</v>
          </cell>
        </row>
        <row r="44">
          <cell r="BW44">
            <v>371880</v>
          </cell>
          <cell r="BX44">
            <v>371880</v>
          </cell>
          <cell r="BY44">
            <v>578280</v>
          </cell>
        </row>
        <row r="45">
          <cell r="D45">
            <v>38018</v>
          </cell>
          <cell r="E45">
            <v>3.61963945714655</v>
          </cell>
          <cell r="F45">
            <v>0.549840067105693</v>
          </cell>
          <cell r="G45">
            <v>-0.169181559109444</v>
          </cell>
          <cell r="H45">
            <v>-0.0084590779554722</v>
          </cell>
          <cell r="I45">
            <v>-0.245313260708694</v>
          </cell>
          <cell r="J45">
            <v>0.680955775415512</v>
          </cell>
          <cell r="K45">
            <v>27.3074464732839</v>
          </cell>
          <cell r="L45">
            <v>39.8473326170473</v>
          </cell>
          <cell r="M45">
            <v>19.9236663085237</v>
          </cell>
          <cell r="N45">
            <v>1</v>
          </cell>
          <cell r="O45">
            <v>0</v>
          </cell>
          <cell r="P45">
            <v>34.2544642442155</v>
          </cell>
          <cell r="Q45">
            <v>39.8473326170473</v>
          </cell>
          <cell r="R45">
            <v>19.9236663085237</v>
          </cell>
          <cell r="S45">
            <v>1</v>
          </cell>
          <cell r="T45">
            <v>0</v>
          </cell>
          <cell r="U45">
            <v>27.8784342352783</v>
          </cell>
          <cell r="V45">
            <v>29.0838528439331</v>
          </cell>
          <cell r="W45">
            <v>27.3074464732839</v>
          </cell>
          <cell r="X45">
            <v>39.8473326170473</v>
          </cell>
          <cell r="Y45">
            <v>19.9236663085237</v>
          </cell>
          <cell r="Z45">
            <v>1</v>
          </cell>
          <cell r="AA45">
            <v>0</v>
          </cell>
          <cell r="AB45">
            <v>1</v>
          </cell>
          <cell r="AC45">
            <v>1</v>
          </cell>
          <cell r="AD45">
            <v>1</v>
          </cell>
          <cell r="AE45">
            <v>0</v>
          </cell>
          <cell r="AF45">
            <v>5880</v>
          </cell>
          <cell r="AG45">
            <v>0</v>
          </cell>
          <cell r="AH45">
            <v>48000</v>
          </cell>
          <cell r="AI45">
            <v>0</v>
          </cell>
          <cell r="AJ45">
            <v>54000</v>
          </cell>
          <cell r="AK45">
            <v>0</v>
          </cell>
          <cell r="AL45">
            <v>60000</v>
          </cell>
          <cell r="AM45">
            <v>0</v>
          </cell>
          <cell r="AN45">
            <v>60000</v>
          </cell>
          <cell r="AO45">
            <v>0</v>
          </cell>
          <cell r="AP45">
            <v>86400</v>
          </cell>
          <cell r="AQ45">
            <v>0</v>
          </cell>
          <cell r="AR45">
            <v>61200</v>
          </cell>
          <cell r="AS45">
            <v>0</v>
          </cell>
          <cell r="AT45">
            <v>132000</v>
          </cell>
          <cell r="AU45">
            <v>0</v>
          </cell>
          <cell r="AV45">
            <v>152280</v>
          </cell>
          <cell r="AW45">
            <v>447480</v>
          </cell>
          <cell r="AX45">
            <v>507480</v>
          </cell>
          <cell r="AY45">
            <v>62400</v>
          </cell>
          <cell r="AZ45">
            <v>0</v>
          </cell>
          <cell r="BA45">
            <v>60000</v>
          </cell>
          <cell r="BB45">
            <v>0</v>
          </cell>
          <cell r="BC45">
            <v>10560</v>
          </cell>
          <cell r="BD45">
            <v>0</v>
          </cell>
          <cell r="BE45">
            <v>6120</v>
          </cell>
          <cell r="BF45">
            <v>0</v>
          </cell>
          <cell r="BG45">
            <v>20400</v>
          </cell>
          <cell r="BH45">
            <v>0</v>
          </cell>
          <cell r="BI45">
            <v>105600</v>
          </cell>
          <cell r="BJ45">
            <v>0</v>
          </cell>
          <cell r="BK45">
            <v>127200</v>
          </cell>
          <cell r="BL45">
            <v>0</v>
          </cell>
          <cell r="BM45">
            <v>60000</v>
          </cell>
          <cell r="BN45">
            <v>0</v>
          </cell>
          <cell r="BO45">
            <v>63600</v>
          </cell>
          <cell r="BP45">
            <v>0</v>
          </cell>
          <cell r="BQ45">
            <v>62400</v>
          </cell>
          <cell r="BR45">
            <v>0</v>
          </cell>
        </row>
        <row r="45">
          <cell r="BW45">
            <v>371880</v>
          </cell>
          <cell r="BX45">
            <v>371880</v>
          </cell>
          <cell r="BY45">
            <v>578280</v>
          </cell>
        </row>
        <row r="46">
          <cell r="D46">
            <v>38047</v>
          </cell>
          <cell r="E46">
            <v>3.47652488545279</v>
          </cell>
          <cell r="F46">
            <v>0.54728534161887</v>
          </cell>
          <cell r="G46">
            <v>-0.168395489728883</v>
          </cell>
          <cell r="H46">
            <v>-0.00841977448644416</v>
          </cell>
          <cell r="I46">
            <v>-0.244173460106881</v>
          </cell>
          <cell r="J46">
            <v>0.677791846158755</v>
          </cell>
          <cell r="K46">
            <v>26.2426356900943</v>
          </cell>
          <cell r="L46">
            <v>31.2424152093997</v>
          </cell>
          <cell r="M46">
            <v>15.6212076046999</v>
          </cell>
          <cell r="N46">
            <v>1</v>
          </cell>
          <cell r="O46">
            <v>0</v>
          </cell>
          <cell r="P46">
            <v>33.1573754870866</v>
          </cell>
          <cell r="Q46">
            <v>31.2424152093997</v>
          </cell>
          <cell r="R46">
            <v>15.6212076046999</v>
          </cell>
          <cell r="S46">
            <v>0</v>
          </cell>
          <cell r="T46">
            <v>0</v>
          </cell>
          <cell r="U46">
            <v>26.8109704679293</v>
          </cell>
          <cell r="V46">
            <v>28.0107883322476</v>
          </cell>
          <cell r="W46">
            <v>26.2426356900943</v>
          </cell>
          <cell r="X46">
            <v>31.2424152093997</v>
          </cell>
          <cell r="Y46">
            <v>15.6212076046999</v>
          </cell>
          <cell r="Z46">
            <v>1</v>
          </cell>
          <cell r="AA46">
            <v>0</v>
          </cell>
          <cell r="AB46">
            <v>1</v>
          </cell>
          <cell r="AC46">
            <v>1</v>
          </cell>
          <cell r="AD46">
            <v>1</v>
          </cell>
          <cell r="AE46">
            <v>0</v>
          </cell>
          <cell r="AF46">
            <v>5880</v>
          </cell>
          <cell r="AG46">
            <v>0</v>
          </cell>
          <cell r="AH46">
            <v>48000</v>
          </cell>
          <cell r="AI46">
            <v>0</v>
          </cell>
          <cell r="AJ46">
            <v>54000</v>
          </cell>
          <cell r="AK46">
            <v>0</v>
          </cell>
          <cell r="AL46">
            <v>60000</v>
          </cell>
          <cell r="AM46">
            <v>0</v>
          </cell>
          <cell r="AN46">
            <v>60000</v>
          </cell>
          <cell r="AO46">
            <v>0</v>
          </cell>
          <cell r="AP46">
            <v>86400</v>
          </cell>
          <cell r="AQ46">
            <v>0</v>
          </cell>
          <cell r="AR46">
            <v>61200</v>
          </cell>
          <cell r="AS46">
            <v>0</v>
          </cell>
          <cell r="AT46">
            <v>132000</v>
          </cell>
          <cell r="AU46">
            <v>0</v>
          </cell>
          <cell r="AV46">
            <v>152280</v>
          </cell>
          <cell r="AW46">
            <v>447480</v>
          </cell>
          <cell r="AX46">
            <v>507480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</row>
        <row r="46">
          <cell r="BW46">
            <v>0</v>
          </cell>
          <cell r="BX46">
            <v>0</v>
          </cell>
          <cell r="BY46">
            <v>0</v>
          </cell>
        </row>
        <row r="47">
          <cell r="D47">
            <v>38078</v>
          </cell>
          <cell r="E47">
            <v>3.30599796401419</v>
          </cell>
          <cell r="F47">
            <v>0.594845046743556</v>
          </cell>
          <cell r="G47">
            <v>-0.201074381997822</v>
          </cell>
          <cell r="H47">
            <v>0</v>
          </cell>
          <cell r="I47">
            <v>-0.293233473746823</v>
          </cell>
          <cell r="J47">
            <v>0.511064054244464</v>
          </cell>
          <cell r="K47">
            <v>24.5957336770052</v>
          </cell>
          <cell r="L47">
            <v>30.6929990400575</v>
          </cell>
          <cell r="M47">
            <v>15.3464995200288</v>
          </cell>
          <cell r="N47">
            <v>1</v>
          </cell>
          <cell r="O47">
            <v>0</v>
          </cell>
          <cell r="P47">
            <v>30.6279651369399</v>
          </cell>
          <cell r="Q47">
            <v>30.6929990400575</v>
          </cell>
          <cell r="R47">
            <v>15.3464995200288</v>
          </cell>
          <cell r="S47">
            <v>1</v>
          </cell>
          <cell r="T47">
            <v>0</v>
          </cell>
          <cell r="U47">
            <v>25.2869268651227</v>
          </cell>
          <cell r="V47">
            <v>26.7949847301064</v>
          </cell>
          <cell r="W47">
            <v>24.5957336770052</v>
          </cell>
          <cell r="X47">
            <v>30.6929990400575</v>
          </cell>
          <cell r="Y47">
            <v>15.3464995200288</v>
          </cell>
          <cell r="Z47">
            <v>1</v>
          </cell>
          <cell r="AA47">
            <v>0</v>
          </cell>
          <cell r="AB47">
            <v>1</v>
          </cell>
          <cell r="AC47">
            <v>1</v>
          </cell>
          <cell r="AD47">
            <v>1</v>
          </cell>
          <cell r="AE47">
            <v>0</v>
          </cell>
          <cell r="AF47">
            <v>5880</v>
          </cell>
          <cell r="AG47">
            <v>0</v>
          </cell>
          <cell r="AH47">
            <v>48000</v>
          </cell>
          <cell r="AI47">
            <v>0</v>
          </cell>
          <cell r="AJ47">
            <v>54000</v>
          </cell>
          <cell r="AK47">
            <v>0</v>
          </cell>
          <cell r="AL47">
            <v>60000</v>
          </cell>
          <cell r="AM47">
            <v>0</v>
          </cell>
          <cell r="AN47">
            <v>60000</v>
          </cell>
          <cell r="AO47">
            <v>0</v>
          </cell>
          <cell r="AP47">
            <v>86400</v>
          </cell>
          <cell r="AQ47">
            <v>0</v>
          </cell>
          <cell r="AR47">
            <v>61200</v>
          </cell>
          <cell r="AS47">
            <v>0</v>
          </cell>
          <cell r="AT47">
            <v>132000</v>
          </cell>
          <cell r="AU47">
            <v>0</v>
          </cell>
          <cell r="AV47">
            <v>152280</v>
          </cell>
          <cell r="AW47">
            <v>447480</v>
          </cell>
          <cell r="AX47">
            <v>507480</v>
          </cell>
          <cell r="AY47">
            <v>62400</v>
          </cell>
          <cell r="AZ47">
            <v>0</v>
          </cell>
          <cell r="BA47">
            <v>60000</v>
          </cell>
          <cell r="BB47">
            <v>0</v>
          </cell>
          <cell r="BC47">
            <v>10560</v>
          </cell>
          <cell r="BD47">
            <v>0</v>
          </cell>
          <cell r="BE47">
            <v>6120</v>
          </cell>
          <cell r="BF47">
            <v>0</v>
          </cell>
          <cell r="BG47">
            <v>20400</v>
          </cell>
          <cell r="BH47">
            <v>0</v>
          </cell>
          <cell r="BI47">
            <v>105600</v>
          </cell>
          <cell r="BJ47">
            <v>0</v>
          </cell>
          <cell r="BK47">
            <v>127200</v>
          </cell>
          <cell r="BL47">
            <v>0</v>
          </cell>
          <cell r="BM47">
            <v>60000</v>
          </cell>
          <cell r="BN47">
            <v>0</v>
          </cell>
          <cell r="BO47">
            <v>63600</v>
          </cell>
          <cell r="BP47">
            <v>0</v>
          </cell>
          <cell r="BQ47">
            <v>62400</v>
          </cell>
          <cell r="BR47">
            <v>0</v>
          </cell>
        </row>
        <row r="47">
          <cell r="BW47">
            <v>371880</v>
          </cell>
          <cell r="BX47">
            <v>371880</v>
          </cell>
          <cell r="BY47">
            <v>578280</v>
          </cell>
        </row>
        <row r="48">
          <cell r="D48">
            <v>38108</v>
          </cell>
          <cell r="E48">
            <v>3.2693821925156</v>
          </cell>
          <cell r="F48">
            <v>0.59200748704057</v>
          </cell>
          <cell r="G48">
            <v>-0.200115206886953</v>
          </cell>
          <cell r="H48">
            <v>0</v>
          </cell>
          <cell r="I48">
            <v>-0.29183467671014</v>
          </cell>
          <cell r="J48">
            <v>0.508626150837673</v>
          </cell>
          <cell r="K48">
            <v>24.3316063685409</v>
          </cell>
          <cell r="L48">
            <v>34.7156525654039</v>
          </cell>
          <cell r="M48">
            <v>17.3578262827019</v>
          </cell>
          <cell r="N48">
            <v>1</v>
          </cell>
          <cell r="O48">
            <v>0</v>
          </cell>
          <cell r="P48">
            <v>30.3350625751495</v>
          </cell>
          <cell r="Q48">
            <v>34.7156525654039</v>
          </cell>
          <cell r="R48">
            <v>17.3578262827019</v>
          </cell>
          <cell r="S48">
            <v>1</v>
          </cell>
          <cell r="T48">
            <v>0</v>
          </cell>
          <cell r="U48">
            <v>25.0195023922149</v>
          </cell>
          <cell r="V48">
            <v>26.520366443867</v>
          </cell>
          <cell r="W48">
            <v>24.3316063685409</v>
          </cell>
          <cell r="X48">
            <v>34.7156525654039</v>
          </cell>
          <cell r="Y48">
            <v>17.3578262827019</v>
          </cell>
          <cell r="Z48">
            <v>1</v>
          </cell>
          <cell r="AA48">
            <v>0</v>
          </cell>
          <cell r="AB48">
            <v>1</v>
          </cell>
          <cell r="AC48">
            <v>1</v>
          </cell>
          <cell r="AD48">
            <v>1</v>
          </cell>
          <cell r="AE48">
            <v>0</v>
          </cell>
          <cell r="AF48">
            <v>5880</v>
          </cell>
          <cell r="AG48">
            <v>0</v>
          </cell>
          <cell r="AH48">
            <v>48000</v>
          </cell>
          <cell r="AI48">
            <v>0</v>
          </cell>
          <cell r="AJ48">
            <v>54000</v>
          </cell>
          <cell r="AK48">
            <v>0</v>
          </cell>
          <cell r="AL48">
            <v>60000</v>
          </cell>
          <cell r="AM48">
            <v>0</v>
          </cell>
          <cell r="AN48">
            <v>60000</v>
          </cell>
          <cell r="AO48">
            <v>0</v>
          </cell>
          <cell r="AP48">
            <v>86400</v>
          </cell>
          <cell r="AQ48">
            <v>0</v>
          </cell>
          <cell r="AR48">
            <v>61200</v>
          </cell>
          <cell r="AS48">
            <v>0</v>
          </cell>
          <cell r="AT48">
            <v>132000</v>
          </cell>
          <cell r="AU48">
            <v>0</v>
          </cell>
          <cell r="AV48">
            <v>152280</v>
          </cell>
          <cell r="AW48">
            <v>447480</v>
          </cell>
          <cell r="AX48">
            <v>507480</v>
          </cell>
          <cell r="AY48">
            <v>62400</v>
          </cell>
          <cell r="AZ48">
            <v>0</v>
          </cell>
          <cell r="BA48">
            <v>60000</v>
          </cell>
          <cell r="BB48">
            <v>0</v>
          </cell>
          <cell r="BC48">
            <v>10560</v>
          </cell>
          <cell r="BD48">
            <v>0</v>
          </cell>
          <cell r="BE48">
            <v>6120</v>
          </cell>
          <cell r="BF48">
            <v>0</v>
          </cell>
          <cell r="BG48">
            <v>20400</v>
          </cell>
          <cell r="BH48">
            <v>0</v>
          </cell>
          <cell r="BI48">
            <v>105600</v>
          </cell>
          <cell r="BJ48">
            <v>0</v>
          </cell>
          <cell r="BK48">
            <v>127200</v>
          </cell>
          <cell r="BL48">
            <v>0</v>
          </cell>
          <cell r="BM48">
            <v>60000</v>
          </cell>
          <cell r="BN48">
            <v>0</v>
          </cell>
          <cell r="BO48">
            <v>63600</v>
          </cell>
          <cell r="BP48">
            <v>0</v>
          </cell>
          <cell r="BQ48">
            <v>62400</v>
          </cell>
          <cell r="BR48">
            <v>0</v>
          </cell>
        </row>
        <row r="48">
          <cell r="BW48">
            <v>371880</v>
          </cell>
          <cell r="BX48">
            <v>371880</v>
          </cell>
          <cell r="BY48">
            <v>578280</v>
          </cell>
        </row>
        <row r="49">
          <cell r="D49">
            <v>38139</v>
          </cell>
          <cell r="E49">
            <v>3.2772841255456</v>
          </cell>
          <cell r="F49">
            <v>0.589081450414526</v>
          </cell>
          <cell r="G49">
            <v>-0.199126124083783</v>
          </cell>
          <cell r="H49">
            <v>0</v>
          </cell>
          <cell r="I49">
            <v>-0.290392264288851</v>
          </cell>
          <cell r="J49">
            <v>0.506112232046283</v>
          </cell>
          <cell r="K49">
            <v>24.4016889594256</v>
          </cell>
          <cell r="L49">
            <v>55.286372721242</v>
          </cell>
          <cell r="M49">
            <v>27.643186360621</v>
          </cell>
          <cell r="N49">
            <v>1</v>
          </cell>
          <cell r="O49">
            <v>1</v>
          </cell>
          <cell r="P49">
            <v>30.3754726819391</v>
          </cell>
          <cell r="Q49">
            <v>55.286372721242</v>
          </cell>
          <cell r="R49">
            <v>27.643186360621</v>
          </cell>
          <cell r="S49">
            <v>1</v>
          </cell>
          <cell r="T49">
            <v>0</v>
          </cell>
          <cell r="U49">
            <v>25.0861850109636</v>
          </cell>
          <cell r="V49">
            <v>26.579630941592</v>
          </cell>
          <cell r="W49">
            <v>24.4016889594256</v>
          </cell>
          <cell r="X49">
            <v>55.286372721242</v>
          </cell>
          <cell r="Y49">
            <v>27.643186360621</v>
          </cell>
          <cell r="Z49">
            <v>1</v>
          </cell>
          <cell r="AA49">
            <v>1</v>
          </cell>
          <cell r="AB49">
            <v>1</v>
          </cell>
          <cell r="AC49">
            <v>1</v>
          </cell>
          <cell r="AD49">
            <v>1</v>
          </cell>
          <cell r="AE49">
            <v>1</v>
          </cell>
          <cell r="AF49">
            <v>5880</v>
          </cell>
          <cell r="AG49">
            <v>5880</v>
          </cell>
          <cell r="AH49">
            <v>48000</v>
          </cell>
          <cell r="AI49">
            <v>48000</v>
          </cell>
          <cell r="AJ49">
            <v>54000</v>
          </cell>
          <cell r="AK49">
            <v>54000</v>
          </cell>
          <cell r="AL49">
            <v>60000</v>
          </cell>
          <cell r="AM49">
            <v>30000</v>
          </cell>
          <cell r="AN49">
            <v>60000</v>
          </cell>
          <cell r="AO49">
            <v>30000</v>
          </cell>
          <cell r="AP49">
            <v>86400</v>
          </cell>
          <cell r="AQ49">
            <v>30000</v>
          </cell>
          <cell r="AR49">
            <v>61200</v>
          </cell>
          <cell r="AS49">
            <v>30600</v>
          </cell>
          <cell r="AT49">
            <v>132000</v>
          </cell>
          <cell r="AU49">
            <v>66000</v>
          </cell>
          <cell r="AV49">
            <v>218160</v>
          </cell>
          <cell r="AW49">
            <v>711960</v>
          </cell>
          <cell r="AX49">
            <v>801960</v>
          </cell>
          <cell r="AY49">
            <v>62400</v>
          </cell>
          <cell r="AZ49">
            <v>0</v>
          </cell>
          <cell r="BA49">
            <v>60000</v>
          </cell>
          <cell r="BB49">
            <v>0</v>
          </cell>
          <cell r="BC49">
            <v>10560</v>
          </cell>
          <cell r="BD49">
            <v>0</v>
          </cell>
          <cell r="BE49">
            <v>6120</v>
          </cell>
          <cell r="BF49">
            <v>0</v>
          </cell>
          <cell r="BG49">
            <v>20400</v>
          </cell>
          <cell r="BH49">
            <v>0</v>
          </cell>
          <cell r="BI49">
            <v>105600</v>
          </cell>
          <cell r="BJ49">
            <v>0</v>
          </cell>
          <cell r="BK49">
            <v>127200</v>
          </cell>
          <cell r="BL49">
            <v>0</v>
          </cell>
          <cell r="BM49">
            <v>60000</v>
          </cell>
          <cell r="BN49">
            <v>0</v>
          </cell>
          <cell r="BO49">
            <v>63600</v>
          </cell>
          <cell r="BP49">
            <v>0</v>
          </cell>
          <cell r="BQ49">
            <v>62400</v>
          </cell>
          <cell r="BR49">
            <v>0</v>
          </cell>
          <cell r="BS49">
            <v>132000</v>
          </cell>
          <cell r="BT49">
            <v>0</v>
          </cell>
        </row>
        <row r="49">
          <cell r="BW49">
            <v>371880</v>
          </cell>
          <cell r="BX49">
            <v>503880</v>
          </cell>
          <cell r="BY49">
            <v>710280</v>
          </cell>
        </row>
        <row r="50">
          <cell r="D50">
            <v>38169</v>
          </cell>
          <cell r="E50">
            <v>3.28634678628719</v>
          </cell>
          <cell r="F50">
            <v>0.586257843784902</v>
          </cell>
          <cell r="G50">
            <v>-0.198171665504755</v>
          </cell>
          <cell r="H50">
            <v>0</v>
          </cell>
          <cell r="I50">
            <v>-0.289000345527768</v>
          </cell>
          <cell r="J50">
            <v>0.503686316491253</v>
          </cell>
          <cell r="K50">
            <v>24.4800983056957</v>
          </cell>
          <cell r="L50">
            <v>73.6635457861548</v>
          </cell>
          <cell r="M50">
            <v>36.8317728930774</v>
          </cell>
          <cell r="N50">
            <v>1</v>
          </cell>
          <cell r="O50">
            <v>1</v>
          </cell>
          <cell r="P50">
            <v>30.4252482708384</v>
          </cell>
          <cell r="Q50">
            <v>73.6635457861548</v>
          </cell>
          <cell r="R50">
            <v>36.8317728930774</v>
          </cell>
          <cell r="S50">
            <v>1</v>
          </cell>
          <cell r="T50">
            <v>1</v>
          </cell>
          <cell r="U50">
            <v>25.1613134058683</v>
          </cell>
          <cell r="V50">
            <v>26.647600897154</v>
          </cell>
          <cell r="W50">
            <v>24.4800983056957</v>
          </cell>
          <cell r="X50">
            <v>73.6635457861548</v>
          </cell>
          <cell r="Y50">
            <v>36.8317728930774</v>
          </cell>
          <cell r="Z50">
            <v>1</v>
          </cell>
          <cell r="AA50">
            <v>1</v>
          </cell>
          <cell r="AB50">
            <v>1</v>
          </cell>
          <cell r="AC50">
            <v>1</v>
          </cell>
          <cell r="AD50">
            <v>1</v>
          </cell>
          <cell r="AE50">
            <v>1</v>
          </cell>
          <cell r="AF50">
            <v>5880</v>
          </cell>
          <cell r="AG50">
            <v>5880</v>
          </cell>
          <cell r="AH50">
            <v>48000</v>
          </cell>
          <cell r="AI50">
            <v>48000</v>
          </cell>
          <cell r="AJ50">
            <v>54000</v>
          </cell>
          <cell r="AK50">
            <v>54000</v>
          </cell>
          <cell r="AL50">
            <v>60000</v>
          </cell>
          <cell r="AM50">
            <v>30000</v>
          </cell>
          <cell r="AN50">
            <v>60000</v>
          </cell>
          <cell r="AO50">
            <v>30000</v>
          </cell>
          <cell r="AP50">
            <v>86400</v>
          </cell>
          <cell r="AQ50">
            <v>30000</v>
          </cell>
          <cell r="AR50">
            <v>61200</v>
          </cell>
          <cell r="AS50">
            <v>30600</v>
          </cell>
          <cell r="AT50">
            <v>132000</v>
          </cell>
          <cell r="AU50">
            <v>66000</v>
          </cell>
          <cell r="AV50">
            <v>218160</v>
          </cell>
          <cell r="AW50">
            <v>711960</v>
          </cell>
          <cell r="AX50">
            <v>801960</v>
          </cell>
          <cell r="AY50">
            <v>62400</v>
          </cell>
          <cell r="AZ50">
            <v>31200</v>
          </cell>
          <cell r="BA50">
            <v>60000</v>
          </cell>
          <cell r="BB50">
            <v>30000</v>
          </cell>
          <cell r="BC50">
            <v>10560</v>
          </cell>
          <cell r="BD50">
            <v>5280</v>
          </cell>
          <cell r="BE50">
            <v>6120</v>
          </cell>
          <cell r="BF50">
            <v>3060</v>
          </cell>
          <cell r="BG50">
            <v>20400</v>
          </cell>
          <cell r="BH50">
            <v>10200</v>
          </cell>
          <cell r="BI50">
            <v>105600</v>
          </cell>
          <cell r="BJ50">
            <v>52800</v>
          </cell>
          <cell r="BK50">
            <v>127200</v>
          </cell>
          <cell r="BL50">
            <v>63600</v>
          </cell>
          <cell r="BM50">
            <v>60000</v>
          </cell>
          <cell r="BN50">
            <v>30000</v>
          </cell>
          <cell r="BO50">
            <v>63600</v>
          </cell>
          <cell r="BP50">
            <v>31800</v>
          </cell>
          <cell r="BQ50">
            <v>62400</v>
          </cell>
          <cell r="BR50">
            <v>31200</v>
          </cell>
          <cell r="BS50">
            <v>132000</v>
          </cell>
          <cell r="BT50">
            <v>66000</v>
          </cell>
        </row>
        <row r="50">
          <cell r="BW50">
            <v>557820</v>
          </cell>
          <cell r="BX50">
            <v>755820</v>
          </cell>
          <cell r="BY50">
            <v>1065420</v>
          </cell>
        </row>
        <row r="51">
          <cell r="D51">
            <v>38200</v>
          </cell>
          <cell r="E51">
            <v>3.28647177001751</v>
          </cell>
          <cell r="F51">
            <v>0.583348739178107</v>
          </cell>
          <cell r="G51">
            <v>-0.19718830620105</v>
          </cell>
          <cell r="H51">
            <v>0</v>
          </cell>
          <cell r="I51">
            <v>-0.287566279876532</v>
          </cell>
          <cell r="J51">
            <v>0.50118694492767</v>
          </cell>
          <cell r="K51">
            <v>24.4917911760573</v>
          </cell>
          <cell r="L51">
            <v>81.5141949881557</v>
          </cell>
          <cell r="M51">
            <v>40.7570974940778</v>
          </cell>
          <cell r="N51">
            <v>1</v>
          </cell>
          <cell r="O51">
            <v>1</v>
          </cell>
          <cell r="P51">
            <v>30.4074403620888</v>
          </cell>
          <cell r="Q51">
            <v>81.5141949881557</v>
          </cell>
          <cell r="R51">
            <v>40.7570974940778</v>
          </cell>
          <cell r="S51">
            <v>1</v>
          </cell>
          <cell r="T51">
            <v>1</v>
          </cell>
          <cell r="U51">
            <v>25.1696259786234</v>
          </cell>
          <cell r="V51">
            <v>26.6485382751313</v>
          </cell>
          <cell r="W51">
            <v>24.4917911760573</v>
          </cell>
          <cell r="X51">
            <v>81.5141949881557</v>
          </cell>
          <cell r="Y51">
            <v>40.7570974940778</v>
          </cell>
          <cell r="Z51">
            <v>1</v>
          </cell>
          <cell r="AA51">
            <v>1</v>
          </cell>
          <cell r="AB51">
            <v>1</v>
          </cell>
          <cell r="AC51">
            <v>1</v>
          </cell>
          <cell r="AD51">
            <v>1</v>
          </cell>
          <cell r="AE51">
            <v>1</v>
          </cell>
          <cell r="AF51">
            <v>5880</v>
          </cell>
          <cell r="AG51">
            <v>5880</v>
          </cell>
          <cell r="AH51">
            <v>48000</v>
          </cell>
          <cell r="AI51">
            <v>48000</v>
          </cell>
          <cell r="AJ51">
            <v>54000</v>
          </cell>
          <cell r="AK51">
            <v>54000</v>
          </cell>
          <cell r="AL51">
            <v>60000</v>
          </cell>
          <cell r="AM51">
            <v>30000</v>
          </cell>
          <cell r="AN51">
            <v>60000</v>
          </cell>
          <cell r="AO51">
            <v>30000</v>
          </cell>
          <cell r="AP51">
            <v>86400</v>
          </cell>
          <cell r="AQ51">
            <v>30000</v>
          </cell>
          <cell r="AR51">
            <v>61200</v>
          </cell>
          <cell r="AS51">
            <v>30600</v>
          </cell>
          <cell r="AT51">
            <v>132000</v>
          </cell>
          <cell r="AU51">
            <v>66000</v>
          </cell>
          <cell r="AV51">
            <v>218160</v>
          </cell>
          <cell r="AW51">
            <v>711960</v>
          </cell>
          <cell r="AX51">
            <v>801960</v>
          </cell>
          <cell r="AY51">
            <v>62400</v>
          </cell>
          <cell r="AZ51">
            <v>31200</v>
          </cell>
          <cell r="BA51">
            <v>60000</v>
          </cell>
          <cell r="BB51">
            <v>30000</v>
          </cell>
          <cell r="BC51">
            <v>10560</v>
          </cell>
          <cell r="BD51">
            <v>5280</v>
          </cell>
          <cell r="BE51">
            <v>6120</v>
          </cell>
          <cell r="BF51">
            <v>3060</v>
          </cell>
          <cell r="BG51">
            <v>20400</v>
          </cell>
          <cell r="BH51">
            <v>10200</v>
          </cell>
          <cell r="BI51">
            <v>105600</v>
          </cell>
          <cell r="BJ51">
            <v>52800</v>
          </cell>
          <cell r="BK51">
            <v>127200</v>
          </cell>
          <cell r="BL51">
            <v>63600</v>
          </cell>
          <cell r="BM51">
            <v>60000</v>
          </cell>
          <cell r="BN51">
            <v>30000</v>
          </cell>
          <cell r="BO51">
            <v>63600</v>
          </cell>
          <cell r="BP51">
            <v>31800</v>
          </cell>
          <cell r="BQ51">
            <v>62400</v>
          </cell>
          <cell r="BR51">
            <v>31200</v>
          </cell>
          <cell r="BS51">
            <v>132000</v>
          </cell>
          <cell r="BT51">
            <v>66000</v>
          </cell>
        </row>
        <row r="51">
          <cell r="BW51">
            <v>557820</v>
          </cell>
          <cell r="BX51">
            <v>755820</v>
          </cell>
          <cell r="BY51">
            <v>1065420</v>
          </cell>
        </row>
        <row r="52">
          <cell r="D52">
            <v>38231</v>
          </cell>
          <cell r="E52">
            <v>3.28728735555199</v>
          </cell>
          <cell r="F52">
            <v>0.580446163253398</v>
          </cell>
          <cell r="G52">
            <v>-0.196207153775796</v>
          </cell>
          <cell r="H52">
            <v>0</v>
          </cell>
          <cell r="I52">
            <v>-0.286135432589703</v>
          </cell>
          <cell r="J52">
            <v>0.498693182513483</v>
          </cell>
          <cell r="K52">
            <v>24.5086394222172</v>
          </cell>
          <cell r="L52">
            <v>64.7580075977402</v>
          </cell>
          <cell r="M52">
            <v>32.3790037988701</v>
          </cell>
          <cell r="N52">
            <v>1</v>
          </cell>
          <cell r="O52">
            <v>1</v>
          </cell>
          <cell r="P52">
            <v>30.394854035491</v>
          </cell>
          <cell r="Q52">
            <v>64.7580075977402</v>
          </cell>
          <cell r="R52">
            <v>32.3790037988701</v>
          </cell>
          <cell r="S52">
            <v>1</v>
          </cell>
          <cell r="T52">
            <v>1</v>
          </cell>
          <cell r="U52">
            <v>25.1831015133215</v>
          </cell>
          <cell r="V52">
            <v>26.6546551666399</v>
          </cell>
          <cell r="W52">
            <v>24.5086394222172</v>
          </cell>
          <cell r="X52">
            <v>64.7580075977402</v>
          </cell>
          <cell r="Y52">
            <v>32.3790037988701</v>
          </cell>
          <cell r="Z52">
            <v>1</v>
          </cell>
          <cell r="AA52">
            <v>1</v>
          </cell>
          <cell r="AB52">
            <v>1</v>
          </cell>
          <cell r="AC52">
            <v>1</v>
          </cell>
          <cell r="AD52">
            <v>1</v>
          </cell>
          <cell r="AE52">
            <v>1</v>
          </cell>
          <cell r="AF52">
            <v>5880</v>
          </cell>
          <cell r="AG52">
            <v>5880</v>
          </cell>
          <cell r="AH52">
            <v>48000</v>
          </cell>
          <cell r="AI52">
            <v>48000</v>
          </cell>
          <cell r="AJ52">
            <v>54000</v>
          </cell>
          <cell r="AK52">
            <v>54000</v>
          </cell>
          <cell r="AL52">
            <v>60000</v>
          </cell>
          <cell r="AM52">
            <v>30000</v>
          </cell>
          <cell r="AN52">
            <v>60000</v>
          </cell>
          <cell r="AO52">
            <v>30000</v>
          </cell>
          <cell r="AP52">
            <v>86400</v>
          </cell>
          <cell r="AQ52">
            <v>30000</v>
          </cell>
          <cell r="AR52">
            <v>61200</v>
          </cell>
          <cell r="AS52">
            <v>30600</v>
          </cell>
          <cell r="AT52">
            <v>132000</v>
          </cell>
          <cell r="AU52">
            <v>66000</v>
          </cell>
          <cell r="AV52">
            <v>218160</v>
          </cell>
          <cell r="AW52">
            <v>711960</v>
          </cell>
          <cell r="AX52">
            <v>801960</v>
          </cell>
          <cell r="AY52">
            <v>62400</v>
          </cell>
          <cell r="AZ52">
            <v>31200</v>
          </cell>
          <cell r="BA52">
            <v>60000</v>
          </cell>
          <cell r="BB52">
            <v>30000</v>
          </cell>
          <cell r="BC52">
            <v>10560</v>
          </cell>
          <cell r="BD52">
            <v>5280</v>
          </cell>
          <cell r="BE52">
            <v>6120</v>
          </cell>
          <cell r="BF52">
            <v>3060</v>
          </cell>
          <cell r="BG52">
            <v>20400</v>
          </cell>
          <cell r="BH52">
            <v>10200</v>
          </cell>
          <cell r="BI52">
            <v>105600</v>
          </cell>
          <cell r="BJ52">
            <v>52800</v>
          </cell>
          <cell r="BK52">
            <v>127200</v>
          </cell>
          <cell r="BL52">
            <v>63600</v>
          </cell>
          <cell r="BM52">
            <v>60000</v>
          </cell>
          <cell r="BN52">
            <v>30000</v>
          </cell>
          <cell r="BO52">
            <v>63600</v>
          </cell>
          <cell r="BP52">
            <v>31800</v>
          </cell>
          <cell r="BQ52">
            <v>62400</v>
          </cell>
          <cell r="BR52">
            <v>31200</v>
          </cell>
          <cell r="BS52">
            <v>132000</v>
          </cell>
          <cell r="BT52">
            <v>66000</v>
          </cell>
        </row>
        <row r="52">
          <cell r="BW52">
            <v>557820</v>
          </cell>
          <cell r="BX52">
            <v>755820</v>
          </cell>
          <cell r="BY52">
            <v>1065420</v>
          </cell>
        </row>
        <row r="53">
          <cell r="D53">
            <v>38261</v>
          </cell>
          <cell r="E53">
            <v>3.29583067279111</v>
          </cell>
          <cell r="F53">
            <v>0.577644971039666</v>
          </cell>
          <cell r="G53">
            <v>-0.195260271900732</v>
          </cell>
          <cell r="H53">
            <v>0</v>
          </cell>
          <cell r="I53">
            <v>-0.284754563188568</v>
          </cell>
          <cell r="J53">
            <v>0.496286524414361</v>
          </cell>
          <cell r="K53">
            <v>24.5830708220191</v>
          </cell>
          <cell r="L53">
            <v>55.1969058869186</v>
          </cell>
          <cell r="M53">
            <v>27.5984529434593</v>
          </cell>
          <cell r="N53">
            <v>1</v>
          </cell>
          <cell r="O53">
            <v>1</v>
          </cell>
          <cell r="P53">
            <v>30.440878979041</v>
          </cell>
          <cell r="Q53">
            <v>55.1969058869186</v>
          </cell>
          <cell r="R53">
            <v>27.5984529434593</v>
          </cell>
          <cell r="S53">
            <v>1</v>
          </cell>
          <cell r="T53">
            <v>0</v>
          </cell>
          <cell r="U53">
            <v>25.2542780066778</v>
          </cell>
          <cell r="V53">
            <v>26.7187300459333</v>
          </cell>
          <cell r="W53">
            <v>24.5830708220191</v>
          </cell>
          <cell r="X53">
            <v>55.1969058869186</v>
          </cell>
          <cell r="Y53">
            <v>27.5984529434593</v>
          </cell>
          <cell r="Z53">
            <v>1</v>
          </cell>
          <cell r="AA53">
            <v>1</v>
          </cell>
          <cell r="AB53">
            <v>1</v>
          </cell>
          <cell r="AC53">
            <v>1</v>
          </cell>
          <cell r="AD53">
            <v>1</v>
          </cell>
          <cell r="AE53">
            <v>1</v>
          </cell>
          <cell r="AF53">
            <v>5880</v>
          </cell>
          <cell r="AG53">
            <v>5880</v>
          </cell>
          <cell r="AH53">
            <v>48000</v>
          </cell>
          <cell r="AI53">
            <v>48000</v>
          </cell>
          <cell r="AJ53">
            <v>54000</v>
          </cell>
          <cell r="AK53">
            <v>54000</v>
          </cell>
          <cell r="AL53">
            <v>60000</v>
          </cell>
          <cell r="AM53">
            <v>30000</v>
          </cell>
          <cell r="AN53">
            <v>60000</v>
          </cell>
          <cell r="AO53">
            <v>30000</v>
          </cell>
          <cell r="AP53">
            <v>86400</v>
          </cell>
          <cell r="AQ53">
            <v>30000</v>
          </cell>
          <cell r="AR53">
            <v>61200</v>
          </cell>
          <cell r="AS53">
            <v>30600</v>
          </cell>
          <cell r="AT53">
            <v>132000</v>
          </cell>
          <cell r="AU53">
            <v>66000</v>
          </cell>
          <cell r="AV53">
            <v>218160</v>
          </cell>
          <cell r="AW53">
            <v>711960</v>
          </cell>
          <cell r="AX53">
            <v>801960</v>
          </cell>
          <cell r="AY53">
            <v>62400</v>
          </cell>
          <cell r="AZ53">
            <v>0</v>
          </cell>
          <cell r="BA53">
            <v>60000</v>
          </cell>
          <cell r="BB53">
            <v>0</v>
          </cell>
          <cell r="BC53">
            <v>10560</v>
          </cell>
          <cell r="BD53">
            <v>0</v>
          </cell>
          <cell r="BE53">
            <v>6120</v>
          </cell>
          <cell r="BF53">
            <v>0</v>
          </cell>
          <cell r="BG53">
            <v>20400</v>
          </cell>
          <cell r="BH53">
            <v>0</v>
          </cell>
          <cell r="BI53">
            <v>105600</v>
          </cell>
          <cell r="BJ53">
            <v>0</v>
          </cell>
          <cell r="BK53">
            <v>127200</v>
          </cell>
          <cell r="BL53">
            <v>0</v>
          </cell>
          <cell r="BM53">
            <v>60000</v>
          </cell>
          <cell r="BN53">
            <v>0</v>
          </cell>
          <cell r="BO53">
            <v>63600</v>
          </cell>
          <cell r="BP53">
            <v>0</v>
          </cell>
          <cell r="BQ53">
            <v>62400</v>
          </cell>
          <cell r="BR53">
            <v>0</v>
          </cell>
          <cell r="BS53">
            <v>132000</v>
          </cell>
          <cell r="BT53">
            <v>0</v>
          </cell>
        </row>
        <row r="53">
          <cell r="BW53">
            <v>371880</v>
          </cell>
          <cell r="BX53">
            <v>503880</v>
          </cell>
          <cell r="BY53">
            <v>710280</v>
          </cell>
        </row>
        <row r="54">
          <cell r="D54">
            <v>38292</v>
          </cell>
          <cell r="E54">
            <v>3.39269380164178</v>
          </cell>
          <cell r="F54">
            <v>0.493806542353015</v>
          </cell>
          <cell r="G54">
            <v>-0.153808595159136</v>
          </cell>
          <cell r="H54">
            <v>0.00809518921890189</v>
          </cell>
          <cell r="I54">
            <v>-0.234760487348155</v>
          </cell>
          <cell r="J54">
            <v>0.412854650163997</v>
          </cell>
          <cell r="K54">
            <v>25.6844998572022</v>
          </cell>
          <cell r="L54">
            <v>30.6355150319045</v>
          </cell>
          <cell r="M54">
            <v>15.3177575159523</v>
          </cell>
          <cell r="N54">
            <v>1</v>
          </cell>
          <cell r="O54">
            <v>0</v>
          </cell>
          <cell r="P54">
            <v>30.5416133885434</v>
          </cell>
          <cell r="Q54">
            <v>30.6355150319045</v>
          </cell>
          <cell r="R54">
            <v>15.3177575159523</v>
          </cell>
          <cell r="S54">
            <v>1</v>
          </cell>
          <cell r="T54">
            <v>0</v>
          </cell>
          <cell r="U54">
            <v>26.2916390486199</v>
          </cell>
          <cell r="V54">
            <v>27.5059174314551</v>
          </cell>
          <cell r="W54">
            <v>25.6844998572022</v>
          </cell>
          <cell r="X54">
            <v>30.6355150319045</v>
          </cell>
          <cell r="Y54">
            <v>15.3177575159523</v>
          </cell>
          <cell r="Z54">
            <v>1</v>
          </cell>
          <cell r="AA54">
            <v>0</v>
          </cell>
          <cell r="AB54">
            <v>1</v>
          </cell>
          <cell r="AC54">
            <v>1</v>
          </cell>
          <cell r="AD54">
            <v>1</v>
          </cell>
          <cell r="AE54">
            <v>0</v>
          </cell>
          <cell r="AF54">
            <v>5880</v>
          </cell>
          <cell r="AG54">
            <v>0</v>
          </cell>
          <cell r="AH54">
            <v>48000</v>
          </cell>
          <cell r="AI54">
            <v>0</v>
          </cell>
          <cell r="AJ54">
            <v>54000</v>
          </cell>
          <cell r="AK54">
            <v>0</v>
          </cell>
          <cell r="AL54">
            <v>60000</v>
          </cell>
          <cell r="AM54">
            <v>0</v>
          </cell>
          <cell r="AN54">
            <v>60000</v>
          </cell>
          <cell r="AO54">
            <v>0</v>
          </cell>
          <cell r="AP54">
            <v>86400</v>
          </cell>
          <cell r="AQ54">
            <v>0</v>
          </cell>
          <cell r="AR54">
            <v>61200</v>
          </cell>
          <cell r="AS54">
            <v>0</v>
          </cell>
          <cell r="AT54">
            <v>132000</v>
          </cell>
          <cell r="AU54">
            <v>0</v>
          </cell>
          <cell r="AV54">
            <v>152280</v>
          </cell>
          <cell r="AW54">
            <v>447480</v>
          </cell>
          <cell r="AX54">
            <v>507480</v>
          </cell>
          <cell r="AY54">
            <v>62400</v>
          </cell>
          <cell r="AZ54">
            <v>0</v>
          </cell>
          <cell r="BA54">
            <v>60000</v>
          </cell>
          <cell r="BB54">
            <v>0</v>
          </cell>
          <cell r="BC54">
            <v>10560</v>
          </cell>
          <cell r="BD54">
            <v>0</v>
          </cell>
          <cell r="BE54">
            <v>6120</v>
          </cell>
          <cell r="BF54">
            <v>0</v>
          </cell>
          <cell r="BG54">
            <v>20400</v>
          </cell>
          <cell r="BH54">
            <v>0</v>
          </cell>
          <cell r="BI54">
            <v>105600</v>
          </cell>
          <cell r="BJ54">
            <v>0</v>
          </cell>
          <cell r="BK54">
            <v>127200</v>
          </cell>
          <cell r="BL54">
            <v>0</v>
          </cell>
          <cell r="BM54">
            <v>60000</v>
          </cell>
          <cell r="BN54">
            <v>0</v>
          </cell>
          <cell r="BO54">
            <v>63600</v>
          </cell>
          <cell r="BP54">
            <v>0</v>
          </cell>
          <cell r="BQ54">
            <v>62400</v>
          </cell>
          <cell r="BR54">
            <v>0</v>
          </cell>
          <cell r="BS54">
            <v>132000</v>
          </cell>
          <cell r="BT54">
            <v>0</v>
          </cell>
        </row>
        <row r="54">
          <cell r="BW54">
            <v>371880</v>
          </cell>
          <cell r="BX54">
            <v>503880</v>
          </cell>
          <cell r="BY54">
            <v>710280</v>
          </cell>
        </row>
        <row r="55">
          <cell r="D55">
            <v>38322</v>
          </cell>
          <cell r="E55">
            <v>3.47694198691219</v>
          </cell>
          <cell r="F55">
            <v>0.491412097316135</v>
          </cell>
          <cell r="G55">
            <v>-0.153062784409944</v>
          </cell>
          <cell r="H55">
            <v>0.00805593602157598</v>
          </cell>
          <cell r="I55">
            <v>-0.233622144625703</v>
          </cell>
          <cell r="J55">
            <v>0.410852737100375</v>
          </cell>
          <cell r="K55">
            <v>26.3248988171487</v>
          </cell>
          <cell r="L55">
            <v>18.4030608070484</v>
          </cell>
          <cell r="M55">
            <v>9.20153040352419</v>
          </cell>
          <cell r="N55">
            <v>0</v>
          </cell>
          <cell r="O55">
            <v>0</v>
          </cell>
          <cell r="P55">
            <v>31.1584604300943</v>
          </cell>
          <cell r="Q55">
            <v>18.4030608070484</v>
          </cell>
          <cell r="R55">
            <v>9.20153040352419</v>
          </cell>
          <cell r="S55">
            <v>0</v>
          </cell>
          <cell r="T55">
            <v>0</v>
          </cell>
          <cell r="U55">
            <v>26.9290940187669</v>
          </cell>
          <cell r="V55">
            <v>28.1374844220033</v>
          </cell>
          <cell r="W55">
            <v>26.3248988171487</v>
          </cell>
          <cell r="X55">
            <v>18.4030608070484</v>
          </cell>
          <cell r="Y55">
            <v>9.20153040352419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</row>
        <row r="56">
          <cell r="D56">
            <v>38353</v>
          </cell>
          <cell r="E56">
            <v>3.51871684592993</v>
          </cell>
          <cell r="F56">
            <v>0.48893332027728</v>
          </cell>
          <cell r="G56">
            <v>-0.152290706315874</v>
          </cell>
          <cell r="H56">
            <v>0.00801530033241442</v>
          </cell>
          <cell r="I56">
            <v>-0.232443709640018</v>
          </cell>
          <cell r="J56">
            <v>0.408780316953136</v>
          </cell>
          <cell r="K56">
            <v>26.6470485221743</v>
          </cell>
          <cell r="L56">
            <v>43.0892125980167</v>
          </cell>
          <cell r="M56">
            <v>21.5446062990084</v>
          </cell>
          <cell r="N56">
            <v>1</v>
          </cell>
          <cell r="O56">
            <v>0</v>
          </cell>
          <cell r="P56">
            <v>31.456228721623</v>
          </cell>
          <cell r="Q56">
            <v>43.0892125980167</v>
          </cell>
          <cell r="R56">
            <v>21.5446062990084</v>
          </cell>
          <cell r="S56">
            <v>1</v>
          </cell>
          <cell r="T56">
            <v>0</v>
          </cell>
          <cell r="U56">
            <v>27.2481960471054</v>
          </cell>
          <cell r="V56">
            <v>28.4504910969676</v>
          </cell>
          <cell r="W56">
            <v>26.6470485221743</v>
          </cell>
          <cell r="X56">
            <v>43.0892125980167</v>
          </cell>
          <cell r="Y56">
            <v>21.5446062990084</v>
          </cell>
          <cell r="Z56">
            <v>1</v>
          </cell>
          <cell r="AA56">
            <v>0</v>
          </cell>
          <cell r="AB56">
            <v>1</v>
          </cell>
          <cell r="AC56">
            <v>1</v>
          </cell>
          <cell r="AD56">
            <v>1</v>
          </cell>
          <cell r="AE56">
            <v>0</v>
          </cell>
          <cell r="AF56">
            <v>5880</v>
          </cell>
          <cell r="AG56">
            <v>0</v>
          </cell>
          <cell r="AH56">
            <v>48000</v>
          </cell>
          <cell r="AI56">
            <v>0</v>
          </cell>
          <cell r="AJ56">
            <v>54000</v>
          </cell>
          <cell r="AK56">
            <v>0</v>
          </cell>
          <cell r="AL56">
            <v>60000</v>
          </cell>
          <cell r="AM56">
            <v>0</v>
          </cell>
          <cell r="AN56">
            <v>60000</v>
          </cell>
          <cell r="AO56">
            <v>0</v>
          </cell>
          <cell r="AP56">
            <v>86400</v>
          </cell>
          <cell r="AQ56">
            <v>0</v>
          </cell>
          <cell r="AR56">
            <v>61200</v>
          </cell>
          <cell r="AS56">
            <v>0</v>
          </cell>
          <cell r="AT56">
            <v>132000</v>
          </cell>
          <cell r="AU56">
            <v>0</v>
          </cell>
          <cell r="AV56">
            <v>152280</v>
          </cell>
          <cell r="AW56">
            <v>447480</v>
          </cell>
          <cell r="AX56">
            <v>507480</v>
          </cell>
          <cell r="AY56">
            <v>62400</v>
          </cell>
          <cell r="AZ56">
            <v>0</v>
          </cell>
          <cell r="BA56">
            <v>60000</v>
          </cell>
          <cell r="BB56">
            <v>0</v>
          </cell>
          <cell r="BC56">
            <v>10560</v>
          </cell>
          <cell r="BD56">
            <v>0</v>
          </cell>
          <cell r="BE56">
            <v>6120</v>
          </cell>
          <cell r="BF56">
            <v>0</v>
          </cell>
          <cell r="BG56">
            <v>20400</v>
          </cell>
          <cell r="BH56">
            <v>0</v>
          </cell>
          <cell r="BI56">
            <v>105600</v>
          </cell>
          <cell r="BJ56">
            <v>0</v>
          </cell>
          <cell r="BK56">
            <v>127200</v>
          </cell>
          <cell r="BL56">
            <v>0</v>
          </cell>
          <cell r="BM56">
            <v>60000</v>
          </cell>
          <cell r="BN56">
            <v>0</v>
          </cell>
          <cell r="BO56">
            <v>63600</v>
          </cell>
          <cell r="BP56">
            <v>0</v>
          </cell>
          <cell r="BQ56">
            <v>62400</v>
          </cell>
          <cell r="BR56">
            <v>0</v>
          </cell>
          <cell r="BS56">
            <v>132000</v>
          </cell>
          <cell r="BT56">
            <v>0</v>
          </cell>
          <cell r="BU56">
            <v>120000</v>
          </cell>
          <cell r="BV56">
            <v>0</v>
          </cell>
          <cell r="BW56">
            <v>371880</v>
          </cell>
          <cell r="BX56">
            <v>623880</v>
          </cell>
          <cell r="BY56">
            <v>830280</v>
          </cell>
        </row>
        <row r="57">
          <cell r="D57">
            <v>38384</v>
          </cell>
          <cell r="E57">
            <v>3.41632496839269</v>
          </cell>
          <cell r="F57">
            <v>0.486451501101667</v>
          </cell>
          <cell r="G57">
            <v>-0.151517680671011</v>
          </cell>
          <cell r="H57">
            <v>0.00797461477215848</v>
          </cell>
          <cell r="I57">
            <v>-0.231263828392596</v>
          </cell>
          <cell r="J57">
            <v>0.406705353380083</v>
          </cell>
          <cell r="K57">
            <v>25.8879585500007</v>
          </cell>
          <cell r="L57">
            <v>34.8958775430451</v>
          </cell>
          <cell r="M57">
            <v>17.4479387715226</v>
          </cell>
          <cell r="N57">
            <v>1</v>
          </cell>
          <cell r="O57">
            <v>0</v>
          </cell>
          <cell r="P57">
            <v>30.6727274132958</v>
          </cell>
          <cell r="Q57">
            <v>34.8958775430451</v>
          </cell>
          <cell r="R57">
            <v>17.4479387715226</v>
          </cell>
          <cell r="S57">
            <v>1</v>
          </cell>
          <cell r="T57">
            <v>0</v>
          </cell>
          <cell r="U57">
            <v>26.4860546579126</v>
          </cell>
          <cell r="V57">
            <v>27.6822468737364</v>
          </cell>
          <cell r="W57">
            <v>25.8879585500007</v>
          </cell>
          <cell r="X57">
            <v>34.8958775430451</v>
          </cell>
          <cell r="Y57">
            <v>17.4479387715226</v>
          </cell>
          <cell r="Z57">
            <v>1</v>
          </cell>
          <cell r="AA57">
            <v>0</v>
          </cell>
          <cell r="AB57">
            <v>1</v>
          </cell>
          <cell r="AC57">
            <v>1</v>
          </cell>
          <cell r="AD57">
            <v>1</v>
          </cell>
          <cell r="AE57">
            <v>0</v>
          </cell>
          <cell r="AF57">
            <v>5880</v>
          </cell>
          <cell r="AG57">
            <v>0</v>
          </cell>
          <cell r="AH57">
            <v>48000</v>
          </cell>
          <cell r="AI57">
            <v>0</v>
          </cell>
          <cell r="AJ57">
            <v>54000</v>
          </cell>
          <cell r="AK57">
            <v>0</v>
          </cell>
          <cell r="AL57">
            <v>60000</v>
          </cell>
          <cell r="AM57">
            <v>0</v>
          </cell>
          <cell r="AN57">
            <v>60000</v>
          </cell>
          <cell r="AO57">
            <v>0</v>
          </cell>
          <cell r="AP57">
            <v>86400</v>
          </cell>
          <cell r="AQ57">
            <v>0</v>
          </cell>
          <cell r="AR57">
            <v>61200</v>
          </cell>
          <cell r="AS57">
            <v>0</v>
          </cell>
          <cell r="AT57">
            <v>132000</v>
          </cell>
          <cell r="AU57">
            <v>0</v>
          </cell>
          <cell r="AV57">
            <v>152280</v>
          </cell>
          <cell r="AW57">
            <v>447480</v>
          </cell>
          <cell r="AX57">
            <v>507480</v>
          </cell>
          <cell r="AY57">
            <v>62400</v>
          </cell>
          <cell r="AZ57">
            <v>0</v>
          </cell>
          <cell r="BA57">
            <v>60000</v>
          </cell>
          <cell r="BB57">
            <v>0</v>
          </cell>
          <cell r="BC57">
            <v>10560</v>
          </cell>
          <cell r="BD57">
            <v>0</v>
          </cell>
          <cell r="BE57">
            <v>6120</v>
          </cell>
          <cell r="BF57">
            <v>0</v>
          </cell>
          <cell r="BG57">
            <v>20400</v>
          </cell>
          <cell r="BH57">
            <v>0</v>
          </cell>
          <cell r="BI57">
            <v>105600</v>
          </cell>
          <cell r="BJ57">
            <v>0</v>
          </cell>
          <cell r="BK57">
            <v>127200</v>
          </cell>
          <cell r="BL57">
            <v>0</v>
          </cell>
          <cell r="BM57">
            <v>60000</v>
          </cell>
          <cell r="BN57">
            <v>0</v>
          </cell>
          <cell r="BO57">
            <v>63600</v>
          </cell>
          <cell r="BP57">
            <v>0</v>
          </cell>
          <cell r="BQ57">
            <v>62400</v>
          </cell>
          <cell r="BR57">
            <v>0</v>
          </cell>
          <cell r="BS57">
            <v>132000</v>
          </cell>
          <cell r="BT57">
            <v>0</v>
          </cell>
          <cell r="BU57">
            <v>120000</v>
          </cell>
          <cell r="BV57">
            <v>0</v>
          </cell>
          <cell r="BW57">
            <v>371880</v>
          </cell>
          <cell r="BX57">
            <v>623880</v>
          </cell>
          <cell r="BY57">
            <v>830280</v>
          </cell>
        </row>
        <row r="58">
          <cell r="D58">
            <v>38412</v>
          </cell>
          <cell r="E58">
            <v>3.28154505722392</v>
          </cell>
          <cell r="F58">
            <v>0.484214437568117</v>
          </cell>
          <cell r="G58">
            <v>-0.150820890390069</v>
          </cell>
          <cell r="H58">
            <v>0.00793794159947732</v>
          </cell>
          <cell r="I58">
            <v>-0.230200306384842</v>
          </cell>
          <cell r="J58">
            <v>0.404835021573343</v>
          </cell>
          <cell r="K58">
            <v>24.8850856312931</v>
          </cell>
          <cell r="L58">
            <v>26.7974589074275</v>
          </cell>
          <cell r="M58">
            <v>13.3987294537137</v>
          </cell>
          <cell r="N58">
            <v>1</v>
          </cell>
          <cell r="O58">
            <v>0</v>
          </cell>
          <cell r="P58">
            <v>29.6478505909795</v>
          </cell>
          <cell r="Q58">
            <v>26.7974589074275</v>
          </cell>
          <cell r="R58">
            <v>13.3987294537137</v>
          </cell>
          <cell r="S58">
            <v>0</v>
          </cell>
          <cell r="T58">
            <v>0</v>
          </cell>
          <cell r="U58">
            <v>25.4804312512539</v>
          </cell>
          <cell r="V58">
            <v>26.6711224911755</v>
          </cell>
          <cell r="W58">
            <v>24.8850856312931</v>
          </cell>
          <cell r="X58">
            <v>26.7974589074275</v>
          </cell>
          <cell r="Y58">
            <v>13.3987294537137</v>
          </cell>
          <cell r="Z58">
            <v>1</v>
          </cell>
          <cell r="AA58">
            <v>0</v>
          </cell>
          <cell r="AB58">
            <v>1</v>
          </cell>
          <cell r="AC58">
            <v>1</v>
          </cell>
          <cell r="AD58">
            <v>1</v>
          </cell>
          <cell r="AE58">
            <v>0</v>
          </cell>
          <cell r="AF58">
            <v>5880</v>
          </cell>
          <cell r="AG58">
            <v>0</v>
          </cell>
          <cell r="AH58">
            <v>48000</v>
          </cell>
          <cell r="AI58">
            <v>0</v>
          </cell>
          <cell r="AJ58">
            <v>54000</v>
          </cell>
          <cell r="AK58">
            <v>0</v>
          </cell>
          <cell r="AL58">
            <v>60000</v>
          </cell>
          <cell r="AM58">
            <v>0</v>
          </cell>
          <cell r="AN58">
            <v>60000</v>
          </cell>
          <cell r="AO58">
            <v>0</v>
          </cell>
          <cell r="AP58">
            <v>86400</v>
          </cell>
          <cell r="AQ58">
            <v>0</v>
          </cell>
          <cell r="AR58">
            <v>61200</v>
          </cell>
          <cell r="AS58">
            <v>0</v>
          </cell>
          <cell r="AT58">
            <v>132000</v>
          </cell>
          <cell r="AU58">
            <v>0</v>
          </cell>
          <cell r="AV58">
            <v>152280</v>
          </cell>
          <cell r="AW58">
            <v>447480</v>
          </cell>
          <cell r="AX58">
            <v>507480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</row>
        <row r="59">
          <cell r="D59">
            <v>38443</v>
          </cell>
          <cell r="E59">
            <v>3.1204407810238</v>
          </cell>
          <cell r="F59">
            <v>0.529155991720058</v>
          </cell>
          <cell r="G59">
            <v>-0.185599489633155</v>
          </cell>
          <cell r="H59">
            <v>0.00789785062268743</v>
          </cell>
          <cell r="I59">
            <v>-0.280373697105404</v>
          </cell>
          <cell r="J59">
            <v>0.450177485493183</v>
          </cell>
          <cell r="K59">
            <v>23.300503129388</v>
          </cell>
          <cell r="L59">
            <v>26.147335078025</v>
          </cell>
          <cell r="M59">
            <v>13.0736675390125</v>
          </cell>
          <cell r="N59">
            <v>1</v>
          </cell>
          <cell r="O59">
            <v>0</v>
          </cell>
          <cell r="P59">
            <v>28.7796369988774</v>
          </cell>
          <cell r="Q59">
            <v>26.147335078025</v>
          </cell>
          <cell r="R59">
            <v>13.0736675390125</v>
          </cell>
          <cell r="S59">
            <v>0</v>
          </cell>
          <cell r="T59">
            <v>0</v>
          </cell>
          <cell r="U59">
            <v>24.0113096854299</v>
          </cell>
          <cell r="V59">
            <v>25.4625397373487</v>
          </cell>
          <cell r="W59">
            <v>23.300503129388</v>
          </cell>
          <cell r="X59">
            <v>26.147335078025</v>
          </cell>
          <cell r="Y59">
            <v>13.0736675390125</v>
          </cell>
          <cell r="Z59">
            <v>1</v>
          </cell>
          <cell r="AA59">
            <v>0</v>
          </cell>
          <cell r="AB59">
            <v>1</v>
          </cell>
          <cell r="AC59">
            <v>1</v>
          </cell>
          <cell r="AD59">
            <v>1</v>
          </cell>
          <cell r="AE59">
            <v>0</v>
          </cell>
          <cell r="AF59">
            <v>5880</v>
          </cell>
          <cell r="AG59">
            <v>0</v>
          </cell>
          <cell r="AH59">
            <v>48000</v>
          </cell>
          <cell r="AI59">
            <v>0</v>
          </cell>
          <cell r="AJ59">
            <v>54000</v>
          </cell>
          <cell r="AK59">
            <v>0</v>
          </cell>
          <cell r="AL59">
            <v>60000</v>
          </cell>
          <cell r="AM59">
            <v>0</v>
          </cell>
          <cell r="AN59">
            <v>60000</v>
          </cell>
          <cell r="AO59">
            <v>0</v>
          </cell>
          <cell r="AP59">
            <v>86400</v>
          </cell>
          <cell r="AQ59">
            <v>0</v>
          </cell>
          <cell r="AR59">
            <v>61200</v>
          </cell>
          <cell r="AS59">
            <v>0</v>
          </cell>
          <cell r="AT59">
            <v>132000</v>
          </cell>
          <cell r="AU59">
            <v>0</v>
          </cell>
          <cell r="AV59">
            <v>152280</v>
          </cell>
          <cell r="AW59">
            <v>447480</v>
          </cell>
          <cell r="AX59">
            <v>507480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</row>
        <row r="60">
          <cell r="D60">
            <v>38473</v>
          </cell>
          <cell r="E60">
            <v>3.08563788112861</v>
          </cell>
          <cell r="F60">
            <v>0.526586189596579</v>
          </cell>
          <cell r="G60">
            <v>-0.184698141127158</v>
          </cell>
          <cell r="H60">
            <v>0.00785949536711311</v>
          </cell>
          <cell r="I60">
            <v>-0.279012085532516</v>
          </cell>
          <cell r="J60">
            <v>0.447991235925447</v>
          </cell>
          <cell r="K60">
            <v>23.0496934669707</v>
          </cell>
          <cell r="L60">
            <v>29.9501004005043</v>
          </cell>
          <cell r="M60">
            <v>14.9750502002521</v>
          </cell>
          <cell r="N60">
            <v>1</v>
          </cell>
          <cell r="O60">
            <v>0</v>
          </cell>
          <cell r="P60">
            <v>28.5022183779054</v>
          </cell>
          <cell r="Q60">
            <v>29.9501004005043</v>
          </cell>
          <cell r="R60">
            <v>14.9750502002521</v>
          </cell>
          <cell r="S60">
            <v>1</v>
          </cell>
          <cell r="T60">
            <v>0</v>
          </cell>
          <cell r="U60">
            <v>23.7570480500109</v>
          </cell>
          <cell r="V60">
            <v>25.2012303237179</v>
          </cell>
          <cell r="W60">
            <v>23.0496934669707</v>
          </cell>
          <cell r="X60">
            <v>29.9501004005043</v>
          </cell>
          <cell r="Y60">
            <v>14.9750502002521</v>
          </cell>
          <cell r="Z60">
            <v>1</v>
          </cell>
          <cell r="AA60">
            <v>0</v>
          </cell>
          <cell r="AB60">
            <v>1</v>
          </cell>
          <cell r="AC60">
            <v>1</v>
          </cell>
          <cell r="AD60">
            <v>1</v>
          </cell>
          <cell r="AE60">
            <v>0</v>
          </cell>
          <cell r="AF60">
            <v>5880</v>
          </cell>
          <cell r="AG60">
            <v>0</v>
          </cell>
          <cell r="AH60">
            <v>48000</v>
          </cell>
          <cell r="AI60">
            <v>0</v>
          </cell>
          <cell r="AJ60">
            <v>54000</v>
          </cell>
          <cell r="AK60">
            <v>0</v>
          </cell>
          <cell r="AL60">
            <v>60000</v>
          </cell>
          <cell r="AM60">
            <v>0</v>
          </cell>
          <cell r="AN60">
            <v>60000</v>
          </cell>
          <cell r="AO60">
            <v>0</v>
          </cell>
          <cell r="AP60">
            <v>86400</v>
          </cell>
          <cell r="AQ60">
            <v>0</v>
          </cell>
          <cell r="AR60">
            <v>61200</v>
          </cell>
          <cell r="AS60">
            <v>0</v>
          </cell>
          <cell r="AT60">
            <v>132000</v>
          </cell>
          <cell r="AU60">
            <v>0</v>
          </cell>
          <cell r="AV60">
            <v>152280</v>
          </cell>
          <cell r="AW60">
            <v>447480</v>
          </cell>
          <cell r="AX60">
            <v>507480</v>
          </cell>
          <cell r="AY60">
            <v>62400</v>
          </cell>
          <cell r="AZ60">
            <v>0</v>
          </cell>
          <cell r="BA60">
            <v>60000</v>
          </cell>
          <cell r="BB60">
            <v>0</v>
          </cell>
          <cell r="BC60">
            <v>10560</v>
          </cell>
          <cell r="BD60">
            <v>0</v>
          </cell>
          <cell r="BE60">
            <v>6120</v>
          </cell>
          <cell r="BF60">
            <v>0</v>
          </cell>
          <cell r="BG60">
            <v>20400</v>
          </cell>
          <cell r="BH60">
            <v>0</v>
          </cell>
          <cell r="BI60">
            <v>105600</v>
          </cell>
          <cell r="BJ60">
            <v>0</v>
          </cell>
          <cell r="BK60">
            <v>127200</v>
          </cell>
          <cell r="BL60">
            <v>0</v>
          </cell>
          <cell r="BM60">
            <v>60000</v>
          </cell>
          <cell r="BN60">
            <v>0</v>
          </cell>
          <cell r="BO60">
            <v>63600</v>
          </cell>
          <cell r="BP60">
            <v>0</v>
          </cell>
          <cell r="BQ60">
            <v>62400</v>
          </cell>
          <cell r="BR60">
            <v>0</v>
          </cell>
          <cell r="BS60">
            <v>132000</v>
          </cell>
          <cell r="BT60">
            <v>0</v>
          </cell>
          <cell r="BU60">
            <v>120000</v>
          </cell>
          <cell r="BV60">
            <v>0</v>
          </cell>
          <cell r="BW60">
            <v>371880</v>
          </cell>
          <cell r="BX60">
            <v>623880</v>
          </cell>
          <cell r="BY60">
            <v>830280</v>
          </cell>
        </row>
        <row r="61">
          <cell r="D61">
            <v>38504</v>
          </cell>
          <cell r="E61">
            <v>3.09279903703063</v>
          </cell>
          <cell r="F61">
            <v>0.523938142809234</v>
          </cell>
          <cell r="G61">
            <v>-0.183769348597269</v>
          </cell>
          <cell r="H61">
            <v>0.00781997228073484</v>
          </cell>
          <cell r="I61">
            <v>-0.277609015966087</v>
          </cell>
          <cell r="J61">
            <v>0.445738420001886</v>
          </cell>
          <cell r="K61">
            <v>23.1139251579841</v>
          </cell>
          <cell r="L61">
            <v>49.3494208723105</v>
          </cell>
          <cell r="M61">
            <v>24.6747104361553</v>
          </cell>
          <cell r="N61">
            <v>1</v>
          </cell>
          <cell r="O61">
            <v>1</v>
          </cell>
          <cell r="P61">
            <v>28.5390309277439</v>
          </cell>
          <cell r="Q61">
            <v>49.3494208723105</v>
          </cell>
          <cell r="R61">
            <v>24.6747104361553</v>
          </cell>
          <cell r="S61">
            <v>1</v>
          </cell>
          <cell r="T61">
            <v>0</v>
          </cell>
          <cell r="U61">
            <v>23.8177226632502</v>
          </cell>
          <cell r="V61">
            <v>25.2546425698352</v>
          </cell>
          <cell r="W61">
            <v>23.1139251579841</v>
          </cell>
          <cell r="X61">
            <v>49.3494208723105</v>
          </cell>
          <cell r="Y61">
            <v>24.6747104361553</v>
          </cell>
          <cell r="Z61">
            <v>1</v>
          </cell>
          <cell r="AA61">
            <v>1</v>
          </cell>
          <cell r="AB61">
            <v>1</v>
          </cell>
          <cell r="AC61">
            <v>1</v>
          </cell>
          <cell r="AD61">
            <v>1</v>
          </cell>
          <cell r="AE61">
            <v>1</v>
          </cell>
          <cell r="AF61">
            <v>5880</v>
          </cell>
          <cell r="AG61">
            <v>5880</v>
          </cell>
          <cell r="AH61">
            <v>48000</v>
          </cell>
          <cell r="AI61">
            <v>48000</v>
          </cell>
          <cell r="AJ61">
            <v>54000</v>
          </cell>
          <cell r="AK61">
            <v>54000</v>
          </cell>
          <cell r="AL61">
            <v>60000</v>
          </cell>
          <cell r="AM61">
            <v>30000</v>
          </cell>
          <cell r="AN61">
            <v>60000</v>
          </cell>
          <cell r="AO61">
            <v>30000</v>
          </cell>
          <cell r="AP61">
            <v>86400</v>
          </cell>
          <cell r="AQ61">
            <v>30000</v>
          </cell>
          <cell r="AR61">
            <v>61200</v>
          </cell>
          <cell r="AS61">
            <v>30600</v>
          </cell>
          <cell r="AT61">
            <v>132000</v>
          </cell>
          <cell r="AU61">
            <v>66000</v>
          </cell>
          <cell r="AV61">
            <v>218160</v>
          </cell>
          <cell r="AW61">
            <v>711960</v>
          </cell>
          <cell r="AX61">
            <v>801960</v>
          </cell>
          <cell r="AY61">
            <v>62400</v>
          </cell>
          <cell r="AZ61">
            <v>0</v>
          </cell>
          <cell r="BA61">
            <v>60000</v>
          </cell>
          <cell r="BB61">
            <v>0</v>
          </cell>
          <cell r="BC61">
            <v>10560</v>
          </cell>
          <cell r="BD61">
            <v>0</v>
          </cell>
          <cell r="BE61">
            <v>6120</v>
          </cell>
          <cell r="BF61">
            <v>0</v>
          </cell>
          <cell r="BG61">
            <v>20400</v>
          </cell>
          <cell r="BH61">
            <v>0</v>
          </cell>
          <cell r="BI61">
            <v>105600</v>
          </cell>
          <cell r="BJ61">
            <v>0</v>
          </cell>
          <cell r="BK61">
            <v>127200</v>
          </cell>
          <cell r="BL61">
            <v>0</v>
          </cell>
          <cell r="BM61">
            <v>60000</v>
          </cell>
          <cell r="BN61">
            <v>0</v>
          </cell>
          <cell r="BO61">
            <v>63600</v>
          </cell>
          <cell r="BP61">
            <v>0</v>
          </cell>
          <cell r="BQ61">
            <v>62400</v>
          </cell>
          <cell r="BR61">
            <v>0</v>
          </cell>
          <cell r="BS61">
            <v>132000</v>
          </cell>
          <cell r="BT61">
            <v>0</v>
          </cell>
          <cell r="BU61">
            <v>120000</v>
          </cell>
          <cell r="BV61">
            <v>0</v>
          </cell>
          <cell r="BW61">
            <v>371880</v>
          </cell>
          <cell r="BX61">
            <v>623880</v>
          </cell>
          <cell r="BY61">
            <v>830280</v>
          </cell>
        </row>
        <row r="62">
          <cell r="D62">
            <v>38534</v>
          </cell>
          <cell r="E62">
            <v>3.10105986411353</v>
          </cell>
          <cell r="F62">
            <v>0.521382712410556</v>
          </cell>
          <cell r="G62">
            <v>-0.18287304092012</v>
          </cell>
          <cell r="H62">
            <v>0.00778183152851576</v>
          </cell>
          <cell r="I62">
            <v>-0.276255019262309</v>
          </cell>
          <cell r="J62">
            <v>0.443564397125398</v>
          </cell>
          <cell r="K62">
            <v>23.1860363363842</v>
          </cell>
          <cell r="L62">
            <v>59.4035447927085</v>
          </cell>
          <cell r="M62">
            <v>29.7017723963542</v>
          </cell>
          <cell r="N62">
            <v>1</v>
          </cell>
          <cell r="O62">
            <v>1</v>
          </cell>
          <cell r="P62">
            <v>28.584681959292</v>
          </cell>
          <cell r="Q62">
            <v>59.4035447927085</v>
          </cell>
          <cell r="R62">
            <v>29.7017723963542</v>
          </cell>
          <cell r="S62">
            <v>1</v>
          </cell>
          <cell r="T62">
            <v>1</v>
          </cell>
          <cell r="U62">
            <v>23.8864011739506</v>
          </cell>
          <cell r="V62">
            <v>25.3163127173153</v>
          </cell>
          <cell r="W62">
            <v>23.1860363363842</v>
          </cell>
          <cell r="X62">
            <v>59.4035447927085</v>
          </cell>
          <cell r="Y62">
            <v>29.7017723963542</v>
          </cell>
          <cell r="Z62">
            <v>1</v>
          </cell>
          <cell r="AA62">
            <v>1</v>
          </cell>
          <cell r="AB62">
            <v>1</v>
          </cell>
          <cell r="AC62">
            <v>1</v>
          </cell>
          <cell r="AD62">
            <v>1</v>
          </cell>
          <cell r="AE62">
            <v>1</v>
          </cell>
          <cell r="AF62">
            <v>5880</v>
          </cell>
          <cell r="AG62">
            <v>5880</v>
          </cell>
          <cell r="AH62">
            <v>48000</v>
          </cell>
          <cell r="AI62">
            <v>48000</v>
          </cell>
          <cell r="AJ62">
            <v>54000</v>
          </cell>
          <cell r="AK62">
            <v>54000</v>
          </cell>
          <cell r="AL62">
            <v>60000</v>
          </cell>
          <cell r="AM62">
            <v>30000</v>
          </cell>
          <cell r="AN62">
            <v>60000</v>
          </cell>
          <cell r="AO62">
            <v>30000</v>
          </cell>
          <cell r="AP62">
            <v>86400</v>
          </cell>
          <cell r="AQ62">
            <v>30000</v>
          </cell>
          <cell r="AR62">
            <v>61200</v>
          </cell>
          <cell r="AS62">
            <v>30600</v>
          </cell>
          <cell r="AT62">
            <v>132000</v>
          </cell>
          <cell r="AU62">
            <v>66000</v>
          </cell>
          <cell r="AV62">
            <v>218160</v>
          </cell>
          <cell r="AW62">
            <v>711960</v>
          </cell>
          <cell r="AX62">
            <v>801960</v>
          </cell>
          <cell r="AY62">
            <v>62400</v>
          </cell>
          <cell r="AZ62">
            <v>31200</v>
          </cell>
          <cell r="BA62">
            <v>60000</v>
          </cell>
          <cell r="BB62">
            <v>30000</v>
          </cell>
          <cell r="BC62">
            <v>10560</v>
          </cell>
          <cell r="BD62">
            <v>5280</v>
          </cell>
          <cell r="BE62">
            <v>6120</v>
          </cell>
          <cell r="BF62">
            <v>3060</v>
          </cell>
          <cell r="BG62">
            <v>20400</v>
          </cell>
          <cell r="BH62">
            <v>10200</v>
          </cell>
          <cell r="BI62">
            <v>105600</v>
          </cell>
          <cell r="BJ62">
            <v>52800</v>
          </cell>
          <cell r="BK62">
            <v>127200</v>
          </cell>
          <cell r="BL62">
            <v>63600</v>
          </cell>
          <cell r="BM62">
            <v>60000</v>
          </cell>
          <cell r="BN62">
            <v>30000</v>
          </cell>
          <cell r="BO62">
            <v>63600</v>
          </cell>
          <cell r="BP62">
            <v>31800</v>
          </cell>
          <cell r="BQ62">
            <v>62400</v>
          </cell>
          <cell r="BR62">
            <v>31200</v>
          </cell>
          <cell r="BS62">
            <v>132000</v>
          </cell>
          <cell r="BT62">
            <v>66000</v>
          </cell>
          <cell r="BU62">
            <v>120000</v>
          </cell>
          <cell r="BV62">
            <v>60000</v>
          </cell>
          <cell r="BW62">
            <v>557820</v>
          </cell>
          <cell r="BX62">
            <v>935820</v>
          </cell>
          <cell r="BY62">
            <v>1245420</v>
          </cell>
        </row>
        <row r="63">
          <cell r="D63">
            <v>38565</v>
          </cell>
          <cell r="E63">
            <v>3.10088354127634</v>
          </cell>
          <cell r="F63">
            <v>0.518749556218513</v>
          </cell>
          <cell r="G63">
            <v>-0.181949471210971</v>
          </cell>
          <cell r="H63">
            <v>0.00774253068982856</v>
          </cell>
          <cell r="I63">
            <v>-0.274859839488914</v>
          </cell>
          <cell r="J63">
            <v>0.441324249320228</v>
          </cell>
          <cell r="K63">
            <v>23.1951777634057</v>
          </cell>
          <cell r="L63">
            <v>66.8460678143176</v>
          </cell>
          <cell r="M63">
            <v>33.4230339071588</v>
          </cell>
          <cell r="N63">
            <v>1</v>
          </cell>
          <cell r="O63">
            <v>1</v>
          </cell>
          <cell r="P63">
            <v>28.5665584294742</v>
          </cell>
          <cell r="Q63">
            <v>66.8460678143176</v>
          </cell>
          <cell r="R63">
            <v>33.4230339071588</v>
          </cell>
          <cell r="S63">
            <v>1</v>
          </cell>
          <cell r="T63">
            <v>1</v>
          </cell>
          <cell r="U63">
            <v>23.8920055254902</v>
          </cell>
          <cell r="V63">
            <v>25.3146955397462</v>
          </cell>
          <cell r="W63">
            <v>23.1951777634057</v>
          </cell>
          <cell r="X63">
            <v>66.8460678143176</v>
          </cell>
          <cell r="Y63">
            <v>33.4230339071588</v>
          </cell>
          <cell r="Z63">
            <v>1</v>
          </cell>
          <cell r="AA63">
            <v>1</v>
          </cell>
          <cell r="AB63">
            <v>1</v>
          </cell>
          <cell r="AC63">
            <v>1</v>
          </cell>
          <cell r="AD63">
            <v>1</v>
          </cell>
          <cell r="AE63">
            <v>1</v>
          </cell>
          <cell r="AF63">
            <v>5880</v>
          </cell>
          <cell r="AG63">
            <v>5880</v>
          </cell>
          <cell r="AH63">
            <v>48000</v>
          </cell>
          <cell r="AI63">
            <v>48000</v>
          </cell>
          <cell r="AJ63">
            <v>54000</v>
          </cell>
          <cell r="AK63">
            <v>54000</v>
          </cell>
          <cell r="AL63">
            <v>60000</v>
          </cell>
          <cell r="AM63">
            <v>30000</v>
          </cell>
          <cell r="AN63">
            <v>60000</v>
          </cell>
          <cell r="AO63">
            <v>30000</v>
          </cell>
          <cell r="AP63">
            <v>86400</v>
          </cell>
          <cell r="AQ63">
            <v>30000</v>
          </cell>
          <cell r="AR63">
            <v>61200</v>
          </cell>
          <cell r="AS63">
            <v>30600</v>
          </cell>
          <cell r="AT63">
            <v>132000</v>
          </cell>
          <cell r="AU63">
            <v>66000</v>
          </cell>
          <cell r="AV63">
            <v>218160</v>
          </cell>
          <cell r="AW63">
            <v>711960</v>
          </cell>
          <cell r="AX63">
            <v>801960</v>
          </cell>
          <cell r="AY63">
            <v>62400</v>
          </cell>
          <cell r="AZ63">
            <v>31200</v>
          </cell>
          <cell r="BA63">
            <v>60000</v>
          </cell>
          <cell r="BB63">
            <v>30000</v>
          </cell>
          <cell r="BC63">
            <v>10560</v>
          </cell>
          <cell r="BD63">
            <v>5280</v>
          </cell>
          <cell r="BE63">
            <v>6120</v>
          </cell>
          <cell r="BF63">
            <v>3060</v>
          </cell>
          <cell r="BG63">
            <v>20400</v>
          </cell>
          <cell r="BH63">
            <v>10200</v>
          </cell>
          <cell r="BI63">
            <v>105600</v>
          </cell>
          <cell r="BJ63">
            <v>52800</v>
          </cell>
          <cell r="BK63">
            <v>127200</v>
          </cell>
          <cell r="BL63">
            <v>63600</v>
          </cell>
          <cell r="BM63">
            <v>60000</v>
          </cell>
          <cell r="BN63">
            <v>30000</v>
          </cell>
          <cell r="BO63">
            <v>63600</v>
          </cell>
          <cell r="BP63">
            <v>31800</v>
          </cell>
          <cell r="BQ63">
            <v>62400</v>
          </cell>
          <cell r="BR63">
            <v>31200</v>
          </cell>
          <cell r="BS63">
            <v>132000</v>
          </cell>
          <cell r="BT63">
            <v>66000</v>
          </cell>
          <cell r="BU63">
            <v>120000</v>
          </cell>
          <cell r="BV63">
            <v>60000</v>
          </cell>
          <cell r="BW63">
            <v>557820</v>
          </cell>
          <cell r="BX63">
            <v>935820</v>
          </cell>
          <cell r="BY63">
            <v>1245420</v>
          </cell>
        </row>
        <row r="64">
          <cell r="D64">
            <v>38596</v>
          </cell>
          <cell r="E64">
            <v>3.10136598963825</v>
          </cell>
          <cell r="F64">
            <v>0.516123997282073</v>
          </cell>
          <cell r="G64">
            <v>-0.181028566210876</v>
          </cell>
          <cell r="H64">
            <v>0.00770334324301602</v>
          </cell>
          <cell r="I64">
            <v>-0.273468685127069</v>
          </cell>
          <cell r="J64">
            <v>0.439090564851913</v>
          </cell>
          <cell r="K64">
            <v>23.2092297838338</v>
          </cell>
          <cell r="L64">
            <v>51.1010518037359</v>
          </cell>
          <cell r="M64">
            <v>25.550525901868</v>
          </cell>
          <cell r="N64">
            <v>1</v>
          </cell>
          <cell r="O64">
            <v>1</v>
          </cell>
          <cell r="P64">
            <v>28.5534241586762</v>
          </cell>
          <cell r="Q64">
            <v>51.1010518037359</v>
          </cell>
          <cell r="R64">
            <v>25.550525901868</v>
          </cell>
          <cell r="S64">
            <v>1</v>
          </cell>
          <cell r="T64">
            <v>0</v>
          </cell>
          <cell r="U64">
            <v>23.9025306757053</v>
          </cell>
          <cell r="V64">
            <v>25.3180199966095</v>
          </cell>
          <cell r="W64">
            <v>23.2092297838338</v>
          </cell>
          <cell r="X64">
            <v>51.1010518037359</v>
          </cell>
          <cell r="Y64">
            <v>25.550525901868</v>
          </cell>
          <cell r="Z64">
            <v>1</v>
          </cell>
          <cell r="AA64">
            <v>1</v>
          </cell>
          <cell r="AB64">
            <v>1</v>
          </cell>
          <cell r="AC64">
            <v>1</v>
          </cell>
          <cell r="AD64">
            <v>1</v>
          </cell>
          <cell r="AE64">
            <v>1</v>
          </cell>
          <cell r="AF64">
            <v>5880</v>
          </cell>
          <cell r="AG64">
            <v>5880</v>
          </cell>
          <cell r="AH64">
            <v>48000</v>
          </cell>
          <cell r="AI64">
            <v>48000</v>
          </cell>
          <cell r="AJ64">
            <v>54000</v>
          </cell>
          <cell r="AK64">
            <v>54000</v>
          </cell>
          <cell r="AL64">
            <v>60000</v>
          </cell>
          <cell r="AM64">
            <v>30000</v>
          </cell>
          <cell r="AN64">
            <v>60000</v>
          </cell>
          <cell r="AO64">
            <v>30000</v>
          </cell>
          <cell r="AP64">
            <v>86400</v>
          </cell>
          <cell r="AQ64">
            <v>30000</v>
          </cell>
          <cell r="AR64">
            <v>61200</v>
          </cell>
          <cell r="AS64">
            <v>30600</v>
          </cell>
          <cell r="AT64">
            <v>132000</v>
          </cell>
          <cell r="AU64">
            <v>66000</v>
          </cell>
          <cell r="AV64">
            <v>218160</v>
          </cell>
          <cell r="AW64">
            <v>711960</v>
          </cell>
          <cell r="AX64">
            <v>801960</v>
          </cell>
          <cell r="AY64">
            <v>62400</v>
          </cell>
          <cell r="AZ64">
            <v>0</v>
          </cell>
          <cell r="BA64">
            <v>60000</v>
          </cell>
          <cell r="BB64">
            <v>0</v>
          </cell>
          <cell r="BC64">
            <v>10560</v>
          </cell>
          <cell r="BD64">
            <v>0</v>
          </cell>
          <cell r="BE64">
            <v>6120</v>
          </cell>
          <cell r="BF64">
            <v>0</v>
          </cell>
          <cell r="BG64">
            <v>20400</v>
          </cell>
          <cell r="BH64">
            <v>0</v>
          </cell>
          <cell r="BI64">
            <v>105600</v>
          </cell>
          <cell r="BJ64">
            <v>0</v>
          </cell>
          <cell r="BK64">
            <v>127200</v>
          </cell>
          <cell r="BL64">
            <v>0</v>
          </cell>
          <cell r="BM64">
            <v>60000</v>
          </cell>
          <cell r="BN64">
            <v>0</v>
          </cell>
          <cell r="BO64">
            <v>63600</v>
          </cell>
          <cell r="BP64">
            <v>0</v>
          </cell>
          <cell r="BQ64">
            <v>62400</v>
          </cell>
          <cell r="BR64">
            <v>0</v>
          </cell>
          <cell r="BS64">
            <v>132000</v>
          </cell>
          <cell r="BT64">
            <v>0</v>
          </cell>
          <cell r="BU64">
            <v>120000</v>
          </cell>
          <cell r="BV64">
            <v>0</v>
          </cell>
          <cell r="BW64">
            <v>371880</v>
          </cell>
          <cell r="BX64">
            <v>623880</v>
          </cell>
          <cell r="BY64">
            <v>830280</v>
          </cell>
        </row>
        <row r="65">
          <cell r="D65">
            <v>38626</v>
          </cell>
          <cell r="E65">
            <v>3.10913821693885</v>
          </cell>
          <cell r="F65">
            <v>0.513590385934179</v>
          </cell>
          <cell r="G65">
            <v>-0.180139911484376</v>
          </cell>
          <cell r="H65">
            <v>0.00766552814827133</v>
          </cell>
          <cell r="I65">
            <v>-0.272126249263632</v>
          </cell>
          <cell r="J65">
            <v>0.436935104451466</v>
          </cell>
          <cell r="K65">
            <v>23.2775897575641</v>
          </cell>
          <cell r="L65">
            <v>50.3968615002469</v>
          </cell>
          <cell r="M65">
            <v>25.1984307501234</v>
          </cell>
          <cell r="N65">
            <v>1</v>
          </cell>
          <cell r="O65">
            <v>1</v>
          </cell>
          <cell r="P65">
            <v>28.5955499104274</v>
          </cell>
          <cell r="Q65">
            <v>50.3968615002469</v>
          </cell>
          <cell r="R65">
            <v>25.1984307501234</v>
          </cell>
          <cell r="S65">
            <v>1</v>
          </cell>
          <cell r="T65">
            <v>0</v>
          </cell>
          <cell r="U65">
            <v>23.9674872909086</v>
          </cell>
          <cell r="V65">
            <v>25.3760280881534</v>
          </cell>
          <cell r="W65">
            <v>23.2775897575641</v>
          </cell>
          <cell r="X65">
            <v>50.3968615002469</v>
          </cell>
          <cell r="Y65">
            <v>25.1984307501234</v>
          </cell>
          <cell r="Z65">
            <v>1</v>
          </cell>
          <cell r="AA65">
            <v>1</v>
          </cell>
          <cell r="AB65">
            <v>1</v>
          </cell>
          <cell r="AC65">
            <v>1</v>
          </cell>
          <cell r="AD65">
            <v>1</v>
          </cell>
          <cell r="AE65">
            <v>1</v>
          </cell>
          <cell r="AF65">
            <v>5880</v>
          </cell>
          <cell r="AG65">
            <v>5880</v>
          </cell>
          <cell r="AH65">
            <v>48000</v>
          </cell>
          <cell r="AI65">
            <v>48000</v>
          </cell>
          <cell r="AJ65">
            <v>54000</v>
          </cell>
          <cell r="AK65">
            <v>54000</v>
          </cell>
          <cell r="AL65">
            <v>60000</v>
          </cell>
          <cell r="AM65">
            <v>30000</v>
          </cell>
          <cell r="AN65">
            <v>60000</v>
          </cell>
          <cell r="AO65">
            <v>30000</v>
          </cell>
          <cell r="AP65">
            <v>86400</v>
          </cell>
          <cell r="AQ65">
            <v>30000</v>
          </cell>
          <cell r="AR65">
            <v>61200</v>
          </cell>
          <cell r="AS65">
            <v>30600</v>
          </cell>
          <cell r="AT65">
            <v>132000</v>
          </cell>
          <cell r="AU65">
            <v>66000</v>
          </cell>
          <cell r="AV65">
            <v>218160</v>
          </cell>
          <cell r="AW65">
            <v>711960</v>
          </cell>
          <cell r="AX65">
            <v>801960</v>
          </cell>
          <cell r="AY65">
            <v>62400</v>
          </cell>
          <cell r="AZ65">
            <v>0</v>
          </cell>
          <cell r="BA65">
            <v>60000</v>
          </cell>
          <cell r="BB65">
            <v>0</v>
          </cell>
          <cell r="BC65">
            <v>10560</v>
          </cell>
          <cell r="BD65">
            <v>0</v>
          </cell>
          <cell r="BE65">
            <v>6120</v>
          </cell>
          <cell r="BF65">
            <v>0</v>
          </cell>
          <cell r="BG65">
            <v>20400</v>
          </cell>
          <cell r="BH65">
            <v>0</v>
          </cell>
          <cell r="BI65">
            <v>105600</v>
          </cell>
          <cell r="BJ65">
            <v>0</v>
          </cell>
          <cell r="BK65">
            <v>127200</v>
          </cell>
          <cell r="BL65">
            <v>0</v>
          </cell>
          <cell r="BM65">
            <v>60000</v>
          </cell>
          <cell r="BN65">
            <v>0</v>
          </cell>
          <cell r="BO65">
            <v>63600</v>
          </cell>
          <cell r="BP65">
            <v>0</v>
          </cell>
          <cell r="BQ65">
            <v>62400</v>
          </cell>
          <cell r="BR65">
            <v>0</v>
          </cell>
          <cell r="BS65">
            <v>132000</v>
          </cell>
          <cell r="BT65">
            <v>0</v>
          </cell>
          <cell r="BU65">
            <v>120000</v>
          </cell>
          <cell r="BV65">
            <v>0</v>
          </cell>
          <cell r="BW65">
            <v>371880</v>
          </cell>
          <cell r="BX65">
            <v>623880</v>
          </cell>
          <cell r="BY65">
            <v>830280</v>
          </cell>
        </row>
        <row r="66">
          <cell r="D66">
            <v>38657</v>
          </cell>
          <cell r="E66">
            <v>3.20010653976514</v>
          </cell>
          <cell r="F66">
            <v>0.396581363364603</v>
          </cell>
          <cell r="G66">
            <v>-0.144904728921682</v>
          </cell>
          <cell r="H66">
            <v>0.00762656468008851</v>
          </cell>
          <cell r="I66">
            <v>-0.221170375722567</v>
          </cell>
          <cell r="J66">
            <v>0.320315716563717</v>
          </cell>
          <cell r="K66">
            <v>24.3420212303193</v>
          </cell>
          <cell r="L66">
            <v>27.2610029176828</v>
          </cell>
          <cell r="M66">
            <v>13.6305014588414</v>
          </cell>
          <cell r="N66">
            <v>1</v>
          </cell>
          <cell r="O66">
            <v>0</v>
          </cell>
          <cell r="P66">
            <v>28.4031669224664</v>
          </cell>
          <cell r="Q66">
            <v>27.2610029176828</v>
          </cell>
          <cell r="R66">
            <v>13.6305014588414</v>
          </cell>
          <cell r="S66">
            <v>0</v>
          </cell>
          <cell r="T66">
            <v>0</v>
          </cell>
          <cell r="U66">
            <v>24.9140135813259</v>
          </cell>
          <cell r="V66">
            <v>26.0579982833392</v>
          </cell>
          <cell r="W66">
            <v>24.3420212303193</v>
          </cell>
          <cell r="X66">
            <v>27.2610029176828</v>
          </cell>
          <cell r="Y66">
            <v>13.6305014588414</v>
          </cell>
          <cell r="Z66">
            <v>1</v>
          </cell>
          <cell r="AA66">
            <v>0</v>
          </cell>
          <cell r="AB66">
            <v>1</v>
          </cell>
          <cell r="AC66">
            <v>1</v>
          </cell>
          <cell r="AD66">
            <v>1</v>
          </cell>
          <cell r="AE66">
            <v>0</v>
          </cell>
          <cell r="AF66">
            <v>5880</v>
          </cell>
          <cell r="AG66">
            <v>0</v>
          </cell>
          <cell r="AH66">
            <v>48000</v>
          </cell>
          <cell r="AI66">
            <v>0</v>
          </cell>
          <cell r="AJ66">
            <v>54000</v>
          </cell>
          <cell r="AK66">
            <v>0</v>
          </cell>
          <cell r="AL66">
            <v>60000</v>
          </cell>
          <cell r="AM66">
            <v>0</v>
          </cell>
          <cell r="AN66">
            <v>60000</v>
          </cell>
          <cell r="AO66">
            <v>0</v>
          </cell>
          <cell r="AP66">
            <v>86400</v>
          </cell>
          <cell r="AQ66">
            <v>0</v>
          </cell>
          <cell r="AR66">
            <v>61200</v>
          </cell>
          <cell r="AS66">
            <v>0</v>
          </cell>
          <cell r="AT66">
            <v>132000</v>
          </cell>
          <cell r="AU66">
            <v>0</v>
          </cell>
          <cell r="AV66">
            <v>152280</v>
          </cell>
          <cell r="AW66">
            <v>447480</v>
          </cell>
          <cell r="AX66">
            <v>507480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</row>
        <row r="67">
          <cell r="D67">
            <v>38687</v>
          </cell>
          <cell r="E67">
            <v>3.27919258649424</v>
          </cell>
          <cell r="F67">
            <v>0.394626277476743</v>
          </cell>
          <cell r="G67">
            <v>-0.144190370616502</v>
          </cell>
          <cell r="H67">
            <v>0.00758896687455275</v>
          </cell>
          <cell r="I67">
            <v>-0.22008003936203</v>
          </cell>
          <cell r="J67">
            <v>0.318736608731216</v>
          </cell>
          <cell r="K67">
            <v>24.9433441034916</v>
          </cell>
          <cell r="L67">
            <v>15.7431600019222</v>
          </cell>
          <cell r="M67">
            <v>7.8715800009611</v>
          </cell>
          <cell r="N67">
            <v>0</v>
          </cell>
          <cell r="O67">
            <v>0</v>
          </cell>
          <cell r="P67">
            <v>28.9844689641909</v>
          </cell>
          <cell r="Q67">
            <v>15.7431600019222</v>
          </cell>
          <cell r="R67">
            <v>7.8715800009611</v>
          </cell>
          <cell r="S67">
            <v>0</v>
          </cell>
          <cell r="T67">
            <v>0</v>
          </cell>
          <cell r="U67">
            <v>25.5125166190831</v>
          </cell>
          <cell r="V67">
            <v>26.650861650266</v>
          </cell>
          <cell r="W67">
            <v>24.9433441034916</v>
          </cell>
          <cell r="X67">
            <v>15.7431600019222</v>
          </cell>
          <cell r="Y67">
            <v>7.8715800009611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</row>
        <row r="68">
          <cell r="D68">
            <v>38718</v>
          </cell>
          <cell r="E68">
            <v>3.3334258747934</v>
          </cell>
          <cell r="F68">
            <v>0.39261188106287</v>
          </cell>
          <cell r="G68">
            <v>-0.143454341157587</v>
          </cell>
          <cell r="H68">
            <v>0.00755022848197826</v>
          </cell>
          <cell r="I68">
            <v>-0.21895662597737</v>
          </cell>
          <cell r="J68">
            <v>0.317109596243087</v>
          </cell>
          <cell r="K68">
            <v>25.3585193661202</v>
          </cell>
          <cell r="L68">
            <v>40.4779829284426</v>
          </cell>
          <cell r="M68">
            <v>20.2389914642213</v>
          </cell>
          <cell r="N68">
            <v>1</v>
          </cell>
          <cell r="O68">
            <v>0</v>
          </cell>
          <cell r="P68">
            <v>29.3790160327737</v>
          </cell>
          <cell r="Q68">
            <v>40.4779829284426</v>
          </cell>
          <cell r="R68">
            <v>20.2389914642213</v>
          </cell>
          <cell r="S68">
            <v>1</v>
          </cell>
          <cell r="T68">
            <v>0</v>
          </cell>
          <cell r="U68">
            <v>25.9247865022686</v>
          </cell>
          <cell r="V68">
            <v>27.0573207745654</v>
          </cell>
          <cell r="W68">
            <v>25.3585193661202</v>
          </cell>
          <cell r="X68">
            <v>40.4779829284426</v>
          </cell>
          <cell r="Y68">
            <v>20.2389914642213</v>
          </cell>
          <cell r="Z68">
            <v>1</v>
          </cell>
          <cell r="AA68">
            <v>0</v>
          </cell>
          <cell r="AB68">
            <v>1</v>
          </cell>
          <cell r="AC68">
            <v>1</v>
          </cell>
          <cell r="AD68">
            <v>1</v>
          </cell>
          <cell r="AE68">
            <v>0</v>
          </cell>
          <cell r="AF68">
            <v>5880</v>
          </cell>
          <cell r="AG68">
            <v>0</v>
          </cell>
          <cell r="AH68">
            <v>48000</v>
          </cell>
          <cell r="AI68">
            <v>0</v>
          </cell>
          <cell r="AJ68">
            <v>54000</v>
          </cell>
          <cell r="AK68">
            <v>0</v>
          </cell>
          <cell r="AL68">
            <v>60000</v>
          </cell>
          <cell r="AM68">
            <v>0</v>
          </cell>
          <cell r="AN68">
            <v>60000</v>
          </cell>
          <cell r="AO68">
            <v>0</v>
          </cell>
          <cell r="AP68">
            <v>86400</v>
          </cell>
          <cell r="AQ68">
            <v>0</v>
          </cell>
          <cell r="AR68">
            <v>61200</v>
          </cell>
          <cell r="AS68">
            <v>0</v>
          </cell>
          <cell r="AT68">
            <v>132000</v>
          </cell>
          <cell r="AU68">
            <v>0</v>
          </cell>
          <cell r="AV68">
            <v>152280</v>
          </cell>
          <cell r="AW68">
            <v>447480</v>
          </cell>
          <cell r="AX68">
            <v>507480</v>
          </cell>
          <cell r="AY68">
            <v>62400</v>
          </cell>
          <cell r="AZ68">
            <v>0</v>
          </cell>
          <cell r="BA68">
            <v>60000</v>
          </cell>
          <cell r="BB68">
            <v>0</v>
          </cell>
          <cell r="BC68">
            <v>10560</v>
          </cell>
          <cell r="BD68">
            <v>0</v>
          </cell>
          <cell r="BE68">
            <v>6120</v>
          </cell>
          <cell r="BF68">
            <v>0</v>
          </cell>
          <cell r="BG68">
            <v>20400</v>
          </cell>
          <cell r="BH68">
            <v>0</v>
          </cell>
          <cell r="BI68">
            <v>105600</v>
          </cell>
          <cell r="BJ68">
            <v>0</v>
          </cell>
          <cell r="BK68">
            <v>127200</v>
          </cell>
          <cell r="BL68">
            <v>0</v>
          </cell>
          <cell r="BM68">
            <v>60000</v>
          </cell>
          <cell r="BN68">
            <v>0</v>
          </cell>
          <cell r="BO68">
            <v>63600</v>
          </cell>
          <cell r="BP68">
            <v>0</v>
          </cell>
          <cell r="BQ68">
            <v>62400</v>
          </cell>
          <cell r="BR68">
            <v>0</v>
          </cell>
          <cell r="BS68">
            <v>132000</v>
          </cell>
          <cell r="BT68">
            <v>0</v>
          </cell>
          <cell r="BU68">
            <v>120000</v>
          </cell>
          <cell r="BV68">
            <v>0</v>
          </cell>
          <cell r="BW68">
            <v>371880</v>
          </cell>
          <cell r="BX68">
            <v>623880</v>
          </cell>
          <cell r="BY68">
            <v>830280</v>
          </cell>
        </row>
        <row r="69">
          <cell r="D69">
            <v>38749</v>
          </cell>
          <cell r="E69">
            <v>3.23675268206952</v>
          </cell>
          <cell r="F69">
            <v>0.390603711922987</v>
          </cell>
          <cell r="G69">
            <v>-0.142720587048784</v>
          </cell>
          <cell r="H69">
            <v>0.00751160984467283</v>
          </cell>
          <cell r="I69">
            <v>-0.217836685495512</v>
          </cell>
          <cell r="J69">
            <v>0.315487613476259</v>
          </cell>
          <cell r="K69">
            <v>24.6418699743051</v>
          </cell>
          <cell r="L69">
            <v>32.7593323901934</v>
          </cell>
          <cell r="M69">
            <v>16.3796661950967</v>
          </cell>
          <cell r="N69">
            <v>1</v>
          </cell>
          <cell r="O69">
            <v>0</v>
          </cell>
          <cell r="P69">
            <v>28.6418022165934</v>
          </cell>
          <cell r="Q69">
            <v>32.7593323901934</v>
          </cell>
          <cell r="R69">
            <v>16.3796661950967</v>
          </cell>
          <cell r="S69">
            <v>1</v>
          </cell>
          <cell r="T69">
            <v>0</v>
          </cell>
          <cell r="U69">
            <v>25.2052407126556</v>
          </cell>
          <cell r="V69">
            <v>26.3319821893565</v>
          </cell>
          <cell r="W69">
            <v>24.6418699743051</v>
          </cell>
          <cell r="X69">
            <v>32.7593323901934</v>
          </cell>
          <cell r="Y69">
            <v>16.3796661950967</v>
          </cell>
          <cell r="Z69">
            <v>1</v>
          </cell>
          <cell r="AA69">
            <v>0</v>
          </cell>
          <cell r="AB69">
            <v>1</v>
          </cell>
          <cell r="AC69">
            <v>1</v>
          </cell>
          <cell r="AD69">
            <v>1</v>
          </cell>
          <cell r="AE69">
            <v>0</v>
          </cell>
          <cell r="AF69">
            <v>5880</v>
          </cell>
          <cell r="AG69">
            <v>0</v>
          </cell>
          <cell r="AH69">
            <v>48000</v>
          </cell>
          <cell r="AI69">
            <v>0</v>
          </cell>
          <cell r="AJ69">
            <v>54000</v>
          </cell>
          <cell r="AK69">
            <v>0</v>
          </cell>
          <cell r="AL69">
            <v>60000</v>
          </cell>
          <cell r="AM69">
            <v>0</v>
          </cell>
          <cell r="AN69">
            <v>60000</v>
          </cell>
          <cell r="AO69">
            <v>0</v>
          </cell>
          <cell r="AP69">
            <v>86400</v>
          </cell>
          <cell r="AQ69">
            <v>0</v>
          </cell>
          <cell r="AR69">
            <v>61200</v>
          </cell>
          <cell r="AS69">
            <v>0</v>
          </cell>
          <cell r="AT69">
            <v>132000</v>
          </cell>
          <cell r="AU69">
            <v>0</v>
          </cell>
          <cell r="AV69">
            <v>152280</v>
          </cell>
          <cell r="AW69">
            <v>447480</v>
          </cell>
          <cell r="AX69">
            <v>507480</v>
          </cell>
          <cell r="AY69">
            <v>62400</v>
          </cell>
          <cell r="AZ69">
            <v>0</v>
          </cell>
          <cell r="BA69">
            <v>60000</v>
          </cell>
          <cell r="BB69">
            <v>0</v>
          </cell>
          <cell r="BC69">
            <v>10560</v>
          </cell>
          <cell r="BD69">
            <v>0</v>
          </cell>
          <cell r="BE69">
            <v>6120</v>
          </cell>
          <cell r="BF69">
            <v>0</v>
          </cell>
          <cell r="BG69">
            <v>20400</v>
          </cell>
          <cell r="BH69">
            <v>0</v>
          </cell>
          <cell r="BI69">
            <v>105600</v>
          </cell>
          <cell r="BJ69">
            <v>0</v>
          </cell>
          <cell r="BK69">
            <v>127200</v>
          </cell>
          <cell r="BL69">
            <v>0</v>
          </cell>
          <cell r="BM69">
            <v>60000</v>
          </cell>
          <cell r="BN69">
            <v>0</v>
          </cell>
          <cell r="BO69">
            <v>63600</v>
          </cell>
          <cell r="BP69">
            <v>0</v>
          </cell>
          <cell r="BQ69">
            <v>62400</v>
          </cell>
          <cell r="BR69">
            <v>0</v>
          </cell>
          <cell r="BS69">
            <v>132000</v>
          </cell>
          <cell r="BT69">
            <v>0</v>
          </cell>
          <cell r="BU69">
            <v>120000</v>
          </cell>
          <cell r="BV69">
            <v>0</v>
          </cell>
          <cell r="BW69">
            <v>371880</v>
          </cell>
          <cell r="BX69">
            <v>623880</v>
          </cell>
          <cell r="BY69">
            <v>830280</v>
          </cell>
        </row>
        <row r="70">
          <cell r="D70">
            <v>38777</v>
          </cell>
          <cell r="E70">
            <v>3.1096145595361</v>
          </cell>
          <cell r="F70">
            <v>0.388795280345941</v>
          </cell>
          <cell r="G70">
            <v>-0.142059813972555</v>
          </cell>
          <cell r="H70">
            <v>0.00747683231434502</v>
          </cell>
          <cell r="I70">
            <v>-0.216828137116006</v>
          </cell>
          <cell r="J70">
            <v>0.314026957202491</v>
          </cell>
          <cell r="K70">
            <v>23.6958981681507</v>
          </cell>
          <cell r="L70">
            <v>25.1308297016839</v>
          </cell>
          <cell r="M70">
            <v>12.565414850842</v>
          </cell>
          <cell r="N70">
            <v>1</v>
          </cell>
          <cell r="O70">
            <v>0</v>
          </cell>
          <cell r="P70">
            <v>27.6773113755394</v>
          </cell>
          <cell r="Q70">
            <v>25.1308297016839</v>
          </cell>
          <cell r="R70">
            <v>12.565414850842</v>
          </cell>
          <cell r="S70">
            <v>0</v>
          </cell>
          <cell r="T70">
            <v>0</v>
          </cell>
          <cell r="U70">
            <v>24.2566605917265</v>
          </cell>
          <cell r="V70">
            <v>25.3781854388783</v>
          </cell>
          <cell r="W70">
            <v>23.6958981681507</v>
          </cell>
          <cell r="X70">
            <v>25.1308297016839</v>
          </cell>
          <cell r="Y70">
            <v>12.565414850842</v>
          </cell>
          <cell r="Z70">
            <v>1</v>
          </cell>
          <cell r="AA70">
            <v>0</v>
          </cell>
          <cell r="AB70">
            <v>0</v>
          </cell>
          <cell r="AC70">
            <v>0</v>
          </cell>
          <cell r="AD70">
            <v>1</v>
          </cell>
          <cell r="AE70">
            <v>0</v>
          </cell>
          <cell r="AF70">
            <v>5880</v>
          </cell>
          <cell r="AG70">
            <v>0</v>
          </cell>
          <cell r="AH70">
            <v>48000</v>
          </cell>
          <cell r="AI70">
            <v>0</v>
          </cell>
          <cell r="AJ70">
            <v>54000</v>
          </cell>
          <cell r="AK70">
            <v>0</v>
          </cell>
          <cell r="AL70">
            <v>60000</v>
          </cell>
          <cell r="AM70">
            <v>0</v>
          </cell>
          <cell r="AN70">
            <v>60000</v>
          </cell>
          <cell r="AO70">
            <v>0</v>
          </cell>
          <cell r="AP70">
            <v>86400</v>
          </cell>
          <cell r="AQ70">
            <v>0</v>
          </cell>
          <cell r="AR70">
            <v>61200</v>
          </cell>
          <cell r="AS70">
            <v>0</v>
          </cell>
          <cell r="AT70">
            <v>132000</v>
          </cell>
          <cell r="AU70">
            <v>0</v>
          </cell>
          <cell r="AV70">
            <v>152280</v>
          </cell>
          <cell r="AW70">
            <v>447480</v>
          </cell>
          <cell r="AX70">
            <v>507480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</row>
        <row r="71">
          <cell r="D71">
            <v>38808</v>
          </cell>
          <cell r="E71">
            <v>2.95752317402291</v>
          </cell>
          <cell r="F71">
            <v>0.498375383952552</v>
          </cell>
          <cell r="G71">
            <v>-0.174803306311716</v>
          </cell>
          <cell r="H71">
            <v>0.007438438566456</v>
          </cell>
          <cell r="I71">
            <v>-0.264064569109188</v>
          </cell>
          <cell r="J71">
            <v>0.423990998287992</v>
          </cell>
          <cell r="K71">
            <v>22.2009395368529</v>
          </cell>
          <cell r="L71">
            <v>24.3769533324469</v>
          </cell>
          <cell r="M71">
            <v>12.1884766662235</v>
          </cell>
          <cell r="N71">
            <v>1</v>
          </cell>
          <cell r="O71">
            <v>0</v>
          </cell>
          <cell r="P71">
            <v>27.3613562923317</v>
          </cell>
          <cell r="Q71">
            <v>24.3769533324469</v>
          </cell>
          <cell r="R71">
            <v>12.1884766662235</v>
          </cell>
          <cell r="S71">
            <v>0</v>
          </cell>
          <cell r="T71">
            <v>0</v>
          </cell>
          <cell r="U71">
            <v>22.8703990078339</v>
          </cell>
          <cell r="V71">
            <v>24.2372120944202</v>
          </cell>
          <cell r="W71">
            <v>22.2009395368529</v>
          </cell>
          <cell r="X71">
            <v>24.3769533324469</v>
          </cell>
          <cell r="Y71">
            <v>12.1884766662235</v>
          </cell>
          <cell r="Z71">
            <v>1</v>
          </cell>
          <cell r="AA71">
            <v>0</v>
          </cell>
          <cell r="AB71">
            <v>1</v>
          </cell>
          <cell r="AC71">
            <v>1</v>
          </cell>
          <cell r="AD71">
            <v>1</v>
          </cell>
          <cell r="AE71">
            <v>0</v>
          </cell>
          <cell r="AF71">
            <v>5880</v>
          </cell>
          <cell r="AG71">
            <v>0</v>
          </cell>
          <cell r="AH71">
            <v>48000</v>
          </cell>
          <cell r="AI71">
            <v>0</v>
          </cell>
          <cell r="AJ71">
            <v>54000</v>
          </cell>
          <cell r="AK71">
            <v>0</v>
          </cell>
          <cell r="AL71">
            <v>60000</v>
          </cell>
          <cell r="AM71">
            <v>0</v>
          </cell>
          <cell r="AN71">
            <v>60000</v>
          </cell>
          <cell r="AO71">
            <v>0</v>
          </cell>
          <cell r="AP71">
            <v>86400</v>
          </cell>
          <cell r="AQ71">
            <v>0</v>
          </cell>
          <cell r="AR71">
            <v>61200</v>
          </cell>
          <cell r="AS71">
            <v>0</v>
          </cell>
          <cell r="AT71">
            <v>132000</v>
          </cell>
          <cell r="AU71">
            <v>0</v>
          </cell>
          <cell r="AV71">
            <v>152280</v>
          </cell>
          <cell r="AW71">
            <v>447480</v>
          </cell>
          <cell r="AX71">
            <v>507480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</row>
        <row r="72">
          <cell r="D72">
            <v>38838</v>
          </cell>
          <cell r="E72">
            <v>2.92429059692322</v>
          </cell>
          <cell r="F72">
            <v>0.495893368751849</v>
          </cell>
          <cell r="G72">
            <v>-0.17393274874132</v>
          </cell>
          <cell r="H72">
            <v>0.00740139356346043</v>
          </cell>
          <cell r="I72">
            <v>-0.262749471502845</v>
          </cell>
          <cell r="J72">
            <v>0.421879433117244</v>
          </cell>
          <cell r="K72">
            <v>21.9615584406528</v>
          </cell>
          <cell r="L72">
            <v>27.9562477121602</v>
          </cell>
          <cell r="M72">
            <v>13.9781238560801</v>
          </cell>
          <cell r="N72">
            <v>1</v>
          </cell>
          <cell r="O72">
            <v>0</v>
          </cell>
          <cell r="P72">
            <v>27.0962752253035</v>
          </cell>
          <cell r="Q72">
            <v>27.9562477121602</v>
          </cell>
          <cell r="R72">
            <v>13.9781238560801</v>
          </cell>
          <cell r="S72">
            <v>1</v>
          </cell>
          <cell r="T72">
            <v>0</v>
          </cell>
          <cell r="U72">
            <v>22.6276838613642</v>
          </cell>
          <cell r="V72">
            <v>23.9876899286501</v>
          </cell>
          <cell r="W72">
            <v>21.9615584406528</v>
          </cell>
          <cell r="X72">
            <v>27.9562477121602</v>
          </cell>
          <cell r="Y72">
            <v>13.9781238560801</v>
          </cell>
          <cell r="Z72">
            <v>1</v>
          </cell>
          <cell r="AA72">
            <v>0</v>
          </cell>
          <cell r="AB72">
            <v>1</v>
          </cell>
          <cell r="AC72">
            <v>1</v>
          </cell>
          <cell r="AD72">
            <v>1</v>
          </cell>
          <cell r="AE72">
            <v>0</v>
          </cell>
          <cell r="AF72">
            <v>5880</v>
          </cell>
          <cell r="AG72">
            <v>0</v>
          </cell>
          <cell r="AH72">
            <v>48000</v>
          </cell>
          <cell r="AI72">
            <v>0</v>
          </cell>
          <cell r="AJ72">
            <v>54000</v>
          </cell>
          <cell r="AK72">
            <v>0</v>
          </cell>
          <cell r="AL72">
            <v>60000</v>
          </cell>
          <cell r="AM72">
            <v>0</v>
          </cell>
          <cell r="AN72">
            <v>60000</v>
          </cell>
          <cell r="AO72">
            <v>0</v>
          </cell>
          <cell r="AP72">
            <v>86400</v>
          </cell>
          <cell r="AQ72">
            <v>0</v>
          </cell>
          <cell r="AR72">
            <v>61200</v>
          </cell>
          <cell r="AS72">
            <v>0</v>
          </cell>
          <cell r="AT72">
            <v>132000</v>
          </cell>
          <cell r="AU72">
            <v>0</v>
          </cell>
          <cell r="AV72">
            <v>152280</v>
          </cell>
          <cell r="AW72">
            <v>447480</v>
          </cell>
          <cell r="AX72">
            <v>507480</v>
          </cell>
          <cell r="AY72">
            <v>62400</v>
          </cell>
          <cell r="AZ72">
            <v>0</v>
          </cell>
          <cell r="BA72">
            <v>60000</v>
          </cell>
          <cell r="BB72">
            <v>0</v>
          </cell>
          <cell r="BC72">
            <v>10560</v>
          </cell>
          <cell r="BD72">
            <v>0</v>
          </cell>
          <cell r="BE72">
            <v>6120</v>
          </cell>
          <cell r="BF72">
            <v>0</v>
          </cell>
          <cell r="BG72">
            <v>20400</v>
          </cell>
          <cell r="BH72">
            <v>0</v>
          </cell>
          <cell r="BI72">
            <v>105600</v>
          </cell>
          <cell r="BJ72">
            <v>0</v>
          </cell>
          <cell r="BK72">
            <v>127200</v>
          </cell>
          <cell r="BL72">
            <v>0</v>
          </cell>
          <cell r="BM72">
            <v>60000</v>
          </cell>
          <cell r="BN72">
            <v>0</v>
          </cell>
          <cell r="BO72">
            <v>63600</v>
          </cell>
          <cell r="BP72">
            <v>0</v>
          </cell>
          <cell r="BQ72">
            <v>62400</v>
          </cell>
          <cell r="BR72">
            <v>0</v>
          </cell>
          <cell r="BS72">
            <v>132000</v>
          </cell>
          <cell r="BT72">
            <v>0</v>
          </cell>
          <cell r="BU72">
            <v>120000</v>
          </cell>
          <cell r="BV72">
            <v>0</v>
          </cell>
          <cell r="BW72">
            <v>371880</v>
          </cell>
          <cell r="BX72">
            <v>623880</v>
          </cell>
          <cell r="BY72">
            <v>830280</v>
          </cell>
        </row>
        <row r="73">
          <cell r="D73">
            <v>38869</v>
          </cell>
          <cell r="E73">
            <v>2.93056469612344</v>
          </cell>
          <cell r="F73">
            <v>0.493336267940378</v>
          </cell>
          <cell r="G73">
            <v>-0.173035855173118</v>
          </cell>
          <cell r="H73">
            <v>0.00736322787970714</v>
          </cell>
          <cell r="I73">
            <v>-0.261394589729603</v>
          </cell>
          <cell r="J73">
            <v>0.419703989143307</v>
          </cell>
          <cell r="K73">
            <v>22.0187757979538</v>
          </cell>
          <cell r="L73">
            <v>46.2201595173824</v>
          </cell>
          <cell r="M73">
            <v>23.1100797586912</v>
          </cell>
          <cell r="N73">
            <v>1</v>
          </cell>
          <cell r="O73">
            <v>1</v>
          </cell>
          <cell r="P73">
            <v>27.1270151395006</v>
          </cell>
          <cell r="Q73">
            <v>46.2201595173824</v>
          </cell>
          <cell r="R73">
            <v>23.1100797586912</v>
          </cell>
          <cell r="S73">
            <v>1</v>
          </cell>
          <cell r="T73">
            <v>0</v>
          </cell>
          <cell r="U73">
            <v>22.6814663071274</v>
          </cell>
          <cell r="V73">
            <v>24.0344594300236</v>
          </cell>
          <cell r="W73">
            <v>22.0187757979538</v>
          </cell>
          <cell r="X73">
            <v>46.2201595173824</v>
          </cell>
          <cell r="Y73">
            <v>23.1100797586912</v>
          </cell>
          <cell r="Z73">
            <v>1</v>
          </cell>
          <cell r="AA73">
            <v>1</v>
          </cell>
          <cell r="AB73">
            <v>1</v>
          </cell>
          <cell r="AC73">
            <v>1</v>
          </cell>
          <cell r="AD73">
            <v>1</v>
          </cell>
          <cell r="AE73">
            <v>1</v>
          </cell>
          <cell r="AF73">
            <v>5880</v>
          </cell>
          <cell r="AG73">
            <v>5880</v>
          </cell>
          <cell r="AH73">
            <v>48000</v>
          </cell>
          <cell r="AI73">
            <v>48000</v>
          </cell>
          <cell r="AJ73">
            <v>54000</v>
          </cell>
          <cell r="AK73">
            <v>54000</v>
          </cell>
          <cell r="AL73">
            <v>60000</v>
          </cell>
          <cell r="AM73">
            <v>30000</v>
          </cell>
          <cell r="AN73">
            <v>60000</v>
          </cell>
          <cell r="AO73">
            <v>30000</v>
          </cell>
          <cell r="AP73">
            <v>86400</v>
          </cell>
          <cell r="AQ73">
            <v>30000</v>
          </cell>
          <cell r="AR73">
            <v>61200</v>
          </cell>
          <cell r="AS73">
            <v>30600</v>
          </cell>
          <cell r="AT73">
            <v>132000</v>
          </cell>
          <cell r="AU73">
            <v>66000</v>
          </cell>
          <cell r="AV73">
            <v>218160</v>
          </cell>
          <cell r="AW73">
            <v>711960</v>
          </cell>
          <cell r="AX73">
            <v>801960</v>
          </cell>
          <cell r="AY73">
            <v>62400</v>
          </cell>
          <cell r="AZ73">
            <v>0</v>
          </cell>
          <cell r="BA73">
            <v>60000</v>
          </cell>
          <cell r="BB73">
            <v>0</v>
          </cell>
          <cell r="BC73">
            <v>10560</v>
          </cell>
          <cell r="BD73">
            <v>0</v>
          </cell>
          <cell r="BE73">
            <v>6120</v>
          </cell>
          <cell r="BF73">
            <v>0</v>
          </cell>
          <cell r="BG73">
            <v>20400</v>
          </cell>
          <cell r="BH73">
            <v>0</v>
          </cell>
          <cell r="BI73">
            <v>105600</v>
          </cell>
          <cell r="BJ73">
            <v>0</v>
          </cell>
          <cell r="BK73">
            <v>127200</v>
          </cell>
          <cell r="BL73">
            <v>0</v>
          </cell>
          <cell r="BM73">
            <v>60000</v>
          </cell>
          <cell r="BN73">
            <v>0</v>
          </cell>
          <cell r="BO73">
            <v>63600</v>
          </cell>
          <cell r="BP73">
            <v>0</v>
          </cell>
          <cell r="BQ73">
            <v>62400</v>
          </cell>
          <cell r="BR73">
            <v>0</v>
          </cell>
          <cell r="BS73">
            <v>132000</v>
          </cell>
          <cell r="BT73">
            <v>0</v>
          </cell>
          <cell r="BU73">
            <v>120000</v>
          </cell>
          <cell r="BV73">
            <v>0</v>
          </cell>
          <cell r="BW73">
            <v>371880</v>
          </cell>
          <cell r="BX73">
            <v>623880</v>
          </cell>
          <cell r="BY73">
            <v>830280</v>
          </cell>
        </row>
        <row r="74">
          <cell r="D74">
            <v>38899</v>
          </cell>
          <cell r="E74">
            <v>2.93788802146135</v>
          </cell>
          <cell r="F74">
            <v>0.490869070917483</v>
          </cell>
          <cell r="G74">
            <v>-0.172170495023296</v>
          </cell>
          <cell r="H74">
            <v>0.00732640404354452</v>
          </cell>
          <cell r="I74">
            <v>-0.26008734354583</v>
          </cell>
          <cell r="J74">
            <v>0.417605030482037</v>
          </cell>
          <cell r="K74">
            <v>22.0835050843664</v>
          </cell>
          <cell r="L74">
            <v>51.6310741599095</v>
          </cell>
          <cell r="M74">
            <v>25.8155370799548</v>
          </cell>
          <cell r="N74">
            <v>1</v>
          </cell>
          <cell r="O74">
            <v>1</v>
          </cell>
          <cell r="P74">
            <v>27.1661978895754</v>
          </cell>
          <cell r="Q74">
            <v>51.6310741599095</v>
          </cell>
          <cell r="R74">
            <v>25.8155370799548</v>
          </cell>
          <cell r="S74">
            <v>1</v>
          </cell>
          <cell r="T74">
            <v>0</v>
          </cell>
          <cell r="U74">
            <v>22.7428814482854</v>
          </cell>
          <cell r="V74">
            <v>24.0891081912867</v>
          </cell>
          <cell r="W74">
            <v>22.0835050843664</v>
          </cell>
          <cell r="X74">
            <v>51.6310741599095</v>
          </cell>
          <cell r="Y74">
            <v>25.8155370799548</v>
          </cell>
          <cell r="Z74">
            <v>1</v>
          </cell>
          <cell r="AA74">
            <v>1</v>
          </cell>
          <cell r="AB74">
            <v>1</v>
          </cell>
          <cell r="AC74">
            <v>1</v>
          </cell>
          <cell r="AD74">
            <v>1</v>
          </cell>
          <cell r="AE74">
            <v>1</v>
          </cell>
          <cell r="AF74">
            <v>5880</v>
          </cell>
          <cell r="AG74">
            <v>5880</v>
          </cell>
          <cell r="AH74">
            <v>48000</v>
          </cell>
          <cell r="AI74">
            <v>48000</v>
          </cell>
          <cell r="AJ74">
            <v>54000</v>
          </cell>
          <cell r="AK74">
            <v>54000</v>
          </cell>
          <cell r="AL74">
            <v>60000</v>
          </cell>
          <cell r="AM74">
            <v>30000</v>
          </cell>
          <cell r="AN74">
            <v>60000</v>
          </cell>
          <cell r="AO74">
            <v>30000</v>
          </cell>
          <cell r="AP74">
            <v>86400</v>
          </cell>
          <cell r="AQ74">
            <v>30000</v>
          </cell>
          <cell r="AR74">
            <v>61200</v>
          </cell>
          <cell r="AS74">
            <v>30600</v>
          </cell>
          <cell r="AT74">
            <v>132000</v>
          </cell>
          <cell r="AU74">
            <v>66000</v>
          </cell>
          <cell r="AV74">
            <v>218160</v>
          </cell>
          <cell r="AW74">
            <v>711960</v>
          </cell>
          <cell r="AX74">
            <v>801960</v>
          </cell>
          <cell r="AY74">
            <v>62400</v>
          </cell>
          <cell r="AZ74">
            <v>0</v>
          </cell>
          <cell r="BA74">
            <v>60000</v>
          </cell>
          <cell r="BB74">
            <v>0</v>
          </cell>
          <cell r="BC74">
            <v>10560</v>
          </cell>
          <cell r="BD74">
            <v>0</v>
          </cell>
          <cell r="BE74">
            <v>6120</v>
          </cell>
          <cell r="BF74">
            <v>0</v>
          </cell>
          <cell r="BG74">
            <v>20400</v>
          </cell>
          <cell r="BH74">
            <v>0</v>
          </cell>
          <cell r="BI74">
            <v>105600</v>
          </cell>
          <cell r="BJ74">
            <v>0</v>
          </cell>
          <cell r="BK74">
            <v>127200</v>
          </cell>
          <cell r="BL74">
            <v>0</v>
          </cell>
          <cell r="BM74">
            <v>60000</v>
          </cell>
          <cell r="BN74">
            <v>0</v>
          </cell>
          <cell r="BO74">
            <v>63600</v>
          </cell>
          <cell r="BP74">
            <v>0</v>
          </cell>
          <cell r="BQ74">
            <v>62400</v>
          </cell>
          <cell r="BR74">
            <v>0</v>
          </cell>
          <cell r="BS74">
            <v>132000</v>
          </cell>
          <cell r="BT74">
            <v>0</v>
          </cell>
          <cell r="BU74">
            <v>120000</v>
          </cell>
          <cell r="BV74">
            <v>0</v>
          </cell>
          <cell r="BW74">
            <v>371880</v>
          </cell>
          <cell r="BX74">
            <v>623880</v>
          </cell>
          <cell r="BY74">
            <v>830280</v>
          </cell>
        </row>
        <row r="75">
          <cell r="D75">
            <v>38930</v>
          </cell>
          <cell r="E75">
            <v>2.9372523476591</v>
          </cell>
          <cell r="F75">
            <v>0.48832731338253</v>
          </cell>
          <cell r="G75">
            <v>-0.171278983052081</v>
          </cell>
          <cell r="H75">
            <v>0.00728846736391835</v>
          </cell>
          <cell r="I75">
            <v>-0.258740591419102</v>
          </cell>
          <cell r="J75">
            <v>0.415442639743346</v>
          </cell>
          <cell r="K75">
            <v>22.0888381718</v>
          </cell>
          <cell r="L75">
            <v>58.6521918789656</v>
          </cell>
          <cell r="M75">
            <v>29.3260959394828</v>
          </cell>
          <cell r="N75">
            <v>1</v>
          </cell>
          <cell r="O75">
            <v>1</v>
          </cell>
          <cell r="P75">
            <v>27.1452124055183</v>
          </cell>
          <cell r="Q75">
            <v>58.6521918789656</v>
          </cell>
          <cell r="R75">
            <v>29.3260959394828</v>
          </cell>
          <cell r="S75">
            <v>1</v>
          </cell>
          <cell r="T75">
            <v>1</v>
          </cell>
          <cell r="U75">
            <v>22.7448002345526</v>
          </cell>
          <cell r="V75">
            <v>24.0840561126726</v>
          </cell>
          <cell r="W75">
            <v>22.0888381718</v>
          </cell>
          <cell r="X75">
            <v>58.6521918789656</v>
          </cell>
          <cell r="Y75">
            <v>29.3260959394828</v>
          </cell>
          <cell r="Z75">
            <v>1</v>
          </cell>
          <cell r="AA75">
            <v>1</v>
          </cell>
          <cell r="AB75">
            <v>1</v>
          </cell>
          <cell r="AC75">
            <v>1</v>
          </cell>
          <cell r="AD75">
            <v>1</v>
          </cell>
          <cell r="AE75">
            <v>1</v>
          </cell>
          <cell r="AF75">
            <v>5880</v>
          </cell>
          <cell r="AG75">
            <v>5880</v>
          </cell>
          <cell r="AH75">
            <v>48000</v>
          </cell>
          <cell r="AI75">
            <v>48000</v>
          </cell>
          <cell r="AJ75">
            <v>54000</v>
          </cell>
          <cell r="AK75">
            <v>54000</v>
          </cell>
          <cell r="AL75">
            <v>60000</v>
          </cell>
          <cell r="AM75">
            <v>30000</v>
          </cell>
          <cell r="AN75">
            <v>60000</v>
          </cell>
          <cell r="AO75">
            <v>30000</v>
          </cell>
          <cell r="AP75">
            <v>86400</v>
          </cell>
          <cell r="AQ75">
            <v>30000</v>
          </cell>
          <cell r="AR75">
            <v>61200</v>
          </cell>
          <cell r="AS75">
            <v>30600</v>
          </cell>
          <cell r="AT75">
            <v>132000</v>
          </cell>
          <cell r="AU75">
            <v>66000</v>
          </cell>
          <cell r="AV75">
            <v>218160</v>
          </cell>
          <cell r="AW75">
            <v>711960</v>
          </cell>
          <cell r="AX75">
            <v>801960</v>
          </cell>
          <cell r="AY75">
            <v>62400</v>
          </cell>
          <cell r="AZ75">
            <v>31200</v>
          </cell>
          <cell r="BA75">
            <v>60000</v>
          </cell>
          <cell r="BB75">
            <v>30000</v>
          </cell>
          <cell r="BC75">
            <v>10560</v>
          </cell>
          <cell r="BD75">
            <v>5280</v>
          </cell>
          <cell r="BE75">
            <v>6120</v>
          </cell>
          <cell r="BF75">
            <v>3060</v>
          </cell>
          <cell r="BG75">
            <v>20400</v>
          </cell>
          <cell r="BH75">
            <v>10200</v>
          </cell>
          <cell r="BI75">
            <v>105600</v>
          </cell>
          <cell r="BJ75">
            <v>52800</v>
          </cell>
          <cell r="BK75">
            <v>127200</v>
          </cell>
          <cell r="BL75">
            <v>63600</v>
          </cell>
          <cell r="BM75">
            <v>60000</v>
          </cell>
          <cell r="BN75">
            <v>30000</v>
          </cell>
          <cell r="BO75">
            <v>63600</v>
          </cell>
          <cell r="BP75">
            <v>31800</v>
          </cell>
          <cell r="BQ75">
            <v>62400</v>
          </cell>
          <cell r="BR75">
            <v>31200</v>
          </cell>
          <cell r="BS75">
            <v>132000</v>
          </cell>
          <cell r="BT75">
            <v>66000</v>
          </cell>
          <cell r="BU75">
            <v>120000</v>
          </cell>
          <cell r="BV75">
            <v>60000</v>
          </cell>
          <cell r="BW75">
            <v>557820</v>
          </cell>
          <cell r="BX75">
            <v>935820</v>
          </cell>
          <cell r="BY75">
            <v>1245420</v>
          </cell>
        </row>
        <row r="76">
          <cell r="D76">
            <v>38961</v>
          </cell>
          <cell r="E76">
            <v>2.93723726625104</v>
          </cell>
          <cell r="F76">
            <v>0.485793376546087</v>
          </cell>
          <cell r="G76">
            <v>-0.170390214161687</v>
          </cell>
          <cell r="H76">
            <v>0.00725064741113563</v>
          </cell>
          <cell r="I76">
            <v>-0.257397983095315</v>
          </cell>
          <cell r="J76">
            <v>0.413286902434731</v>
          </cell>
          <cell r="K76">
            <v>22.098794623668</v>
          </cell>
          <cell r="L76">
            <v>43.8465500634641</v>
          </cell>
          <cell r="M76">
            <v>21.923275031732</v>
          </cell>
          <cell r="N76">
            <v>1</v>
          </cell>
          <cell r="O76">
            <v>0</v>
          </cell>
          <cell r="P76">
            <v>27.1289312651433</v>
          </cell>
          <cell r="Q76">
            <v>43.8465500634641</v>
          </cell>
          <cell r="R76">
            <v>21.923275031732</v>
          </cell>
          <cell r="S76">
            <v>1</v>
          </cell>
          <cell r="T76">
            <v>0</v>
          </cell>
          <cell r="U76">
            <v>22.7513528906702</v>
          </cell>
          <cell r="V76">
            <v>24.0836593524664</v>
          </cell>
          <cell r="W76">
            <v>22.098794623668</v>
          </cell>
          <cell r="X76">
            <v>43.8465500634641</v>
          </cell>
          <cell r="Y76">
            <v>21.923275031732</v>
          </cell>
          <cell r="Z76">
            <v>1</v>
          </cell>
          <cell r="AA76">
            <v>0</v>
          </cell>
          <cell r="AB76">
            <v>1</v>
          </cell>
          <cell r="AC76">
            <v>1</v>
          </cell>
          <cell r="AD76">
            <v>1</v>
          </cell>
          <cell r="AE76">
            <v>0</v>
          </cell>
          <cell r="AF76">
            <v>5880</v>
          </cell>
          <cell r="AG76">
            <v>0</v>
          </cell>
          <cell r="AH76">
            <v>48000</v>
          </cell>
          <cell r="AI76">
            <v>0</v>
          </cell>
          <cell r="AJ76">
            <v>54000</v>
          </cell>
          <cell r="AK76">
            <v>0</v>
          </cell>
          <cell r="AL76">
            <v>60000</v>
          </cell>
          <cell r="AM76">
            <v>0</v>
          </cell>
          <cell r="AN76">
            <v>60000</v>
          </cell>
          <cell r="AO76">
            <v>0</v>
          </cell>
          <cell r="AP76">
            <v>86400</v>
          </cell>
          <cell r="AQ76">
            <v>0</v>
          </cell>
          <cell r="AR76">
            <v>61200</v>
          </cell>
          <cell r="AS76">
            <v>0</v>
          </cell>
          <cell r="AT76">
            <v>132000</v>
          </cell>
          <cell r="AU76">
            <v>0</v>
          </cell>
          <cell r="AV76">
            <v>152280</v>
          </cell>
          <cell r="AW76">
            <v>447480</v>
          </cell>
          <cell r="AX76">
            <v>507480</v>
          </cell>
          <cell r="AY76">
            <v>62400</v>
          </cell>
          <cell r="AZ76">
            <v>0</v>
          </cell>
          <cell r="BA76">
            <v>60000</v>
          </cell>
          <cell r="BB76">
            <v>0</v>
          </cell>
          <cell r="BC76">
            <v>10560</v>
          </cell>
          <cell r="BD76">
            <v>0</v>
          </cell>
          <cell r="BE76">
            <v>6120</v>
          </cell>
          <cell r="BF76">
            <v>0</v>
          </cell>
          <cell r="BG76">
            <v>20400</v>
          </cell>
          <cell r="BH76">
            <v>0</v>
          </cell>
          <cell r="BI76">
            <v>105600</v>
          </cell>
          <cell r="BJ76">
            <v>0</v>
          </cell>
          <cell r="BK76">
            <v>127200</v>
          </cell>
          <cell r="BL76">
            <v>0</v>
          </cell>
          <cell r="BM76">
            <v>60000</v>
          </cell>
          <cell r="BN76">
            <v>0</v>
          </cell>
          <cell r="BO76">
            <v>63600</v>
          </cell>
          <cell r="BP76">
            <v>0</v>
          </cell>
          <cell r="BQ76">
            <v>62400</v>
          </cell>
          <cell r="BR76">
            <v>0</v>
          </cell>
          <cell r="BS76">
            <v>132000</v>
          </cell>
          <cell r="BT76">
            <v>0</v>
          </cell>
          <cell r="BU76">
            <v>120000</v>
          </cell>
          <cell r="BV76">
            <v>0</v>
          </cell>
          <cell r="BW76">
            <v>371880</v>
          </cell>
          <cell r="BX76">
            <v>623880</v>
          </cell>
          <cell r="BY76">
            <v>830280</v>
          </cell>
        </row>
        <row r="77">
          <cell r="D77">
            <v>38991</v>
          </cell>
          <cell r="E77">
            <v>2.94409821064937</v>
          </cell>
          <cell r="F77">
            <v>0.483348640317343</v>
          </cell>
          <cell r="G77">
            <v>-0.169532732051605</v>
          </cell>
          <cell r="H77">
            <v>0.00721415881070661</v>
          </cell>
          <cell r="I77">
            <v>-0.256102637780085</v>
          </cell>
          <cell r="J77">
            <v>0.411207052210277</v>
          </cell>
          <cell r="K77">
            <v>22.1599667965196</v>
          </cell>
          <cell r="L77">
            <v>47.6802512612508</v>
          </cell>
          <cell r="M77">
            <v>23.8401256306254</v>
          </cell>
          <cell r="N77">
            <v>1</v>
          </cell>
          <cell r="O77">
            <v>1</v>
          </cell>
          <cell r="P77">
            <v>27.1647894714473</v>
          </cell>
          <cell r="Q77">
            <v>47.6802512612508</v>
          </cell>
          <cell r="R77">
            <v>23.8401256306254</v>
          </cell>
          <cell r="S77">
            <v>1</v>
          </cell>
          <cell r="T77">
            <v>0</v>
          </cell>
          <cell r="U77">
            <v>22.8092410894832</v>
          </cell>
          <cell r="V77">
            <v>24.1348427709506</v>
          </cell>
          <cell r="W77">
            <v>22.1599667965196</v>
          </cell>
          <cell r="X77">
            <v>47.6802512612508</v>
          </cell>
          <cell r="Y77">
            <v>23.8401256306254</v>
          </cell>
          <cell r="Z77">
            <v>1</v>
          </cell>
          <cell r="AA77">
            <v>1</v>
          </cell>
          <cell r="AB77">
            <v>1</v>
          </cell>
          <cell r="AC77">
            <v>1</v>
          </cell>
          <cell r="AD77">
            <v>1</v>
          </cell>
          <cell r="AE77">
            <v>1</v>
          </cell>
          <cell r="AF77">
            <v>5880</v>
          </cell>
          <cell r="AG77">
            <v>5880</v>
          </cell>
          <cell r="AH77">
            <v>48000</v>
          </cell>
          <cell r="AI77">
            <v>48000</v>
          </cell>
          <cell r="AJ77">
            <v>54000</v>
          </cell>
          <cell r="AK77">
            <v>54000</v>
          </cell>
          <cell r="AL77">
            <v>60000</v>
          </cell>
          <cell r="AM77">
            <v>30000</v>
          </cell>
          <cell r="AN77">
            <v>60000</v>
          </cell>
          <cell r="AO77">
            <v>30000</v>
          </cell>
          <cell r="AP77">
            <v>86400</v>
          </cell>
          <cell r="AQ77">
            <v>30000</v>
          </cell>
          <cell r="AR77">
            <v>61200</v>
          </cell>
          <cell r="AS77">
            <v>30600</v>
          </cell>
          <cell r="AT77">
            <v>132000</v>
          </cell>
          <cell r="AU77">
            <v>66000</v>
          </cell>
          <cell r="AV77">
            <v>218160</v>
          </cell>
          <cell r="AW77">
            <v>711960</v>
          </cell>
          <cell r="AX77">
            <v>801960</v>
          </cell>
          <cell r="AY77">
            <v>62400</v>
          </cell>
          <cell r="AZ77">
            <v>0</v>
          </cell>
          <cell r="BA77">
            <v>60000</v>
          </cell>
          <cell r="BB77">
            <v>0</v>
          </cell>
          <cell r="BC77">
            <v>10560</v>
          </cell>
          <cell r="BD77">
            <v>0</v>
          </cell>
          <cell r="BE77">
            <v>6120</v>
          </cell>
          <cell r="BF77">
            <v>0</v>
          </cell>
          <cell r="BG77">
            <v>20400</v>
          </cell>
          <cell r="BH77">
            <v>0</v>
          </cell>
          <cell r="BI77">
            <v>105600</v>
          </cell>
          <cell r="BJ77">
            <v>0</v>
          </cell>
          <cell r="BK77">
            <v>127200</v>
          </cell>
          <cell r="BL77">
            <v>0</v>
          </cell>
          <cell r="BM77">
            <v>60000</v>
          </cell>
          <cell r="BN77">
            <v>0</v>
          </cell>
          <cell r="BO77">
            <v>63600</v>
          </cell>
          <cell r="BP77">
            <v>0</v>
          </cell>
          <cell r="BQ77">
            <v>62400</v>
          </cell>
          <cell r="BR77">
            <v>0</v>
          </cell>
          <cell r="BS77">
            <v>132000</v>
          </cell>
          <cell r="BT77">
            <v>0</v>
          </cell>
          <cell r="BU77">
            <v>120000</v>
          </cell>
          <cell r="BV77">
            <v>0</v>
          </cell>
          <cell r="BW77">
            <v>371880</v>
          </cell>
          <cell r="BX77">
            <v>623880</v>
          </cell>
          <cell r="BY77">
            <v>830280</v>
          </cell>
        </row>
        <row r="78">
          <cell r="D78">
            <v>39022</v>
          </cell>
          <cell r="E78">
            <v>3.02922986180015</v>
          </cell>
          <cell r="F78">
            <v>0.373181598705538</v>
          </cell>
          <cell r="G78">
            <v>-0.136354814911639</v>
          </cell>
          <cell r="H78">
            <v>0.00717656920587573</v>
          </cell>
          <cell r="I78">
            <v>-0.208120506970396</v>
          </cell>
          <cell r="J78">
            <v>0.301415906646781</v>
          </cell>
          <cell r="K78">
            <v>23.1583201612231</v>
          </cell>
          <cell r="L78">
            <v>25.902104171999</v>
          </cell>
          <cell r="M78">
            <v>12.9510520859995</v>
          </cell>
          <cell r="N78">
            <v>1</v>
          </cell>
          <cell r="O78">
            <v>0</v>
          </cell>
          <cell r="P78">
            <v>26.979843263352</v>
          </cell>
          <cell r="Q78">
            <v>25.902104171999</v>
          </cell>
          <cell r="R78">
            <v>12.9510520859995</v>
          </cell>
          <cell r="S78">
            <v>0</v>
          </cell>
          <cell r="T78">
            <v>0</v>
          </cell>
          <cell r="U78">
            <v>23.6965628516638</v>
          </cell>
          <cell r="V78">
            <v>24.7730482325452</v>
          </cell>
          <cell r="W78">
            <v>23.1583201612231</v>
          </cell>
          <cell r="X78">
            <v>25.902104171999</v>
          </cell>
          <cell r="Y78">
            <v>12.9510520859995</v>
          </cell>
          <cell r="Z78">
            <v>1</v>
          </cell>
          <cell r="AA78">
            <v>0</v>
          </cell>
          <cell r="AB78">
            <v>1</v>
          </cell>
          <cell r="AC78">
            <v>1</v>
          </cell>
          <cell r="AD78">
            <v>1</v>
          </cell>
          <cell r="AE78">
            <v>0</v>
          </cell>
          <cell r="AF78">
            <v>5880</v>
          </cell>
          <cell r="AG78">
            <v>0</v>
          </cell>
          <cell r="AH78">
            <v>48000</v>
          </cell>
          <cell r="AI78">
            <v>0</v>
          </cell>
          <cell r="AJ78">
            <v>54000</v>
          </cell>
          <cell r="AK78">
            <v>0</v>
          </cell>
          <cell r="AL78">
            <v>60000</v>
          </cell>
          <cell r="AM78">
            <v>0</v>
          </cell>
          <cell r="AN78">
            <v>60000</v>
          </cell>
          <cell r="AO78">
            <v>0</v>
          </cell>
          <cell r="AP78">
            <v>86400</v>
          </cell>
          <cell r="AQ78">
            <v>0</v>
          </cell>
          <cell r="AR78">
            <v>61200</v>
          </cell>
          <cell r="AS78">
            <v>0</v>
          </cell>
          <cell r="AT78">
            <v>132000</v>
          </cell>
          <cell r="AU78">
            <v>0</v>
          </cell>
          <cell r="AV78">
            <v>152280</v>
          </cell>
          <cell r="AW78">
            <v>447480</v>
          </cell>
          <cell r="AX78">
            <v>507480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0</v>
          </cell>
        </row>
        <row r="79">
          <cell r="D79">
            <v>39052</v>
          </cell>
          <cell r="E79">
            <v>3.10317609020695</v>
          </cell>
          <cell r="F79">
            <v>0.371295804626695</v>
          </cell>
          <cell r="G79">
            <v>-0.135665774767446</v>
          </cell>
          <cell r="H79">
            <v>0.00714030393512875</v>
          </cell>
          <cell r="I79">
            <v>-0.207068814118734</v>
          </cell>
          <cell r="J79">
            <v>0.299892765275407</v>
          </cell>
          <cell r="K79">
            <v>23.7208045706616</v>
          </cell>
          <cell r="L79">
            <v>15.0607574782097</v>
          </cell>
          <cell r="M79">
            <v>7.53037873910483</v>
          </cell>
          <cell r="N79">
            <v>0</v>
          </cell>
          <cell r="O79">
            <v>0</v>
          </cell>
          <cell r="P79">
            <v>27.5230164161177</v>
          </cell>
          <cell r="Q79">
            <v>15.0607574782097</v>
          </cell>
          <cell r="R79">
            <v>7.53037873910483</v>
          </cell>
          <cell r="S79">
            <v>0</v>
          </cell>
          <cell r="T79">
            <v>0</v>
          </cell>
          <cell r="U79">
            <v>24.2563273657963</v>
          </cell>
          <cell r="V79">
            <v>25.3273729560656</v>
          </cell>
          <cell r="W79">
            <v>23.7208045706616</v>
          </cell>
          <cell r="X79">
            <v>15.0607574782097</v>
          </cell>
          <cell r="Y79">
            <v>7.53037873910483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</row>
        <row r="80">
          <cell r="D80">
            <v>39083</v>
          </cell>
          <cell r="E80">
            <v>3.1608107566919</v>
          </cell>
          <cell r="F80">
            <v>0.36935316707411</v>
          </cell>
          <cell r="G80">
            <v>-0.134955964892463</v>
          </cell>
          <cell r="H80">
            <v>0.00710294552065596</v>
          </cell>
          <cell r="I80">
            <v>-0.205985420099023</v>
          </cell>
          <cell r="J80">
            <v>0.29832371186755</v>
          </cell>
          <cell r="K80">
            <v>24.1611900244466</v>
          </cell>
          <cell r="L80">
            <v>37.5908475495123</v>
          </cell>
          <cell r="M80">
            <v>18.7954237747562</v>
          </cell>
          <cell r="N80">
            <v>1</v>
          </cell>
          <cell r="O80">
            <v>0</v>
          </cell>
          <cell r="P80">
            <v>27.9435085141959</v>
          </cell>
          <cell r="Q80">
            <v>37.5908475495123</v>
          </cell>
          <cell r="R80">
            <v>18.7954237747562</v>
          </cell>
          <cell r="S80">
            <v>1</v>
          </cell>
          <cell r="T80">
            <v>0</v>
          </cell>
          <cell r="U80">
            <v>24.6939109384958</v>
          </cell>
          <cell r="V80">
            <v>25.7593527665942</v>
          </cell>
          <cell r="W80">
            <v>24.1611900244466</v>
          </cell>
          <cell r="X80">
            <v>37.5908475495123</v>
          </cell>
          <cell r="Y80">
            <v>18.7954237747562</v>
          </cell>
          <cell r="Z80">
            <v>1</v>
          </cell>
          <cell r="AA80">
            <v>0</v>
          </cell>
          <cell r="AB80">
            <v>1</v>
          </cell>
          <cell r="AC80">
            <v>1</v>
          </cell>
          <cell r="AD80">
            <v>1</v>
          </cell>
          <cell r="AE80">
            <v>0</v>
          </cell>
          <cell r="AF80">
            <v>5880</v>
          </cell>
          <cell r="AG80">
            <v>0</v>
          </cell>
          <cell r="AH80">
            <v>48000</v>
          </cell>
          <cell r="AI80">
            <v>0</v>
          </cell>
          <cell r="AJ80">
            <v>54000</v>
          </cell>
          <cell r="AK80">
            <v>0</v>
          </cell>
          <cell r="AL80">
            <v>60000</v>
          </cell>
          <cell r="AM80">
            <v>0</v>
          </cell>
          <cell r="AN80">
            <v>60000</v>
          </cell>
          <cell r="AO80">
            <v>0</v>
          </cell>
          <cell r="AP80">
            <v>86400</v>
          </cell>
          <cell r="AQ80">
            <v>0</v>
          </cell>
          <cell r="AR80">
            <v>61200</v>
          </cell>
          <cell r="AS80">
            <v>0</v>
          </cell>
          <cell r="AT80">
            <v>132000</v>
          </cell>
          <cell r="AU80">
            <v>0</v>
          </cell>
          <cell r="AV80">
            <v>152280</v>
          </cell>
          <cell r="AW80">
            <v>447480</v>
          </cell>
          <cell r="AX80">
            <v>507480</v>
          </cell>
          <cell r="AY80">
            <v>62400</v>
          </cell>
          <cell r="AZ80">
            <v>0</v>
          </cell>
          <cell r="BA80">
            <v>60000</v>
          </cell>
          <cell r="BB80">
            <v>0</v>
          </cell>
          <cell r="BC80">
            <v>10560</v>
          </cell>
          <cell r="BD80">
            <v>0</v>
          </cell>
          <cell r="BE80">
            <v>6120</v>
          </cell>
          <cell r="BF80">
            <v>0</v>
          </cell>
          <cell r="BG80">
            <v>20400</v>
          </cell>
          <cell r="BH80">
            <v>0</v>
          </cell>
          <cell r="BI80">
            <v>105600</v>
          </cell>
          <cell r="BJ80">
            <v>0</v>
          </cell>
          <cell r="BK80">
            <v>127200</v>
          </cell>
          <cell r="BL80">
            <v>0</v>
          </cell>
          <cell r="BM80">
            <v>60000</v>
          </cell>
          <cell r="BN80">
            <v>0</v>
          </cell>
          <cell r="BO80">
            <v>63600</v>
          </cell>
          <cell r="BP80">
            <v>0</v>
          </cell>
          <cell r="BQ80">
            <v>62400</v>
          </cell>
          <cell r="BR80">
            <v>0</v>
          </cell>
          <cell r="BS80">
            <v>132000</v>
          </cell>
          <cell r="BT80">
            <v>0</v>
          </cell>
          <cell r="BU80">
            <v>120000</v>
          </cell>
          <cell r="BV80">
            <v>0</v>
          </cell>
          <cell r="BW80">
            <v>371880</v>
          </cell>
          <cell r="BX80">
            <v>623880</v>
          </cell>
          <cell r="BY80">
            <v>830280</v>
          </cell>
        </row>
        <row r="81">
          <cell r="D81">
            <v>39114</v>
          </cell>
          <cell r="E81">
            <v>3.06934221154368</v>
          </cell>
          <cell r="F81">
            <v>0.367416655157162</v>
          </cell>
          <cell r="G81">
            <v>-0.134248393230502</v>
          </cell>
          <cell r="H81">
            <v>0.0070657049068685</v>
          </cell>
          <cell r="I81">
            <v>-0.204905442299187</v>
          </cell>
          <cell r="J81">
            <v>0.296759606088477</v>
          </cell>
          <cell r="K81">
            <v>23.4832757693337</v>
          </cell>
          <cell r="L81">
            <v>30.3280545147026</v>
          </cell>
          <cell r="M81">
            <v>15.1640272573513</v>
          </cell>
          <cell r="N81">
            <v>1</v>
          </cell>
          <cell r="O81">
            <v>0</v>
          </cell>
          <cell r="P81">
            <v>27.2457636322412</v>
          </cell>
          <cell r="Q81">
            <v>30.3280545147026</v>
          </cell>
          <cell r="R81">
            <v>15.1640272573513</v>
          </cell>
          <cell r="S81">
            <v>1</v>
          </cell>
          <cell r="T81">
            <v>0</v>
          </cell>
          <cell r="U81">
            <v>24.0132036373488</v>
          </cell>
          <cell r="V81">
            <v>25.0730593733791</v>
          </cell>
          <cell r="W81">
            <v>23.4832757693337</v>
          </cell>
          <cell r="X81">
            <v>30.3280545147026</v>
          </cell>
          <cell r="Y81">
            <v>15.1640272573513</v>
          </cell>
          <cell r="Z81">
            <v>1</v>
          </cell>
          <cell r="AA81">
            <v>0</v>
          </cell>
          <cell r="AB81">
            <v>1</v>
          </cell>
          <cell r="AC81">
            <v>1</v>
          </cell>
          <cell r="AD81">
            <v>1</v>
          </cell>
          <cell r="AE81">
            <v>0</v>
          </cell>
          <cell r="AF81">
            <v>5880</v>
          </cell>
          <cell r="AG81">
            <v>0</v>
          </cell>
          <cell r="AH81">
            <v>48000</v>
          </cell>
          <cell r="AI81">
            <v>0</v>
          </cell>
          <cell r="AJ81">
            <v>54000</v>
          </cell>
          <cell r="AK81">
            <v>0</v>
          </cell>
          <cell r="AL81">
            <v>60000</v>
          </cell>
          <cell r="AM81">
            <v>0</v>
          </cell>
          <cell r="AN81">
            <v>60000</v>
          </cell>
          <cell r="AO81">
            <v>0</v>
          </cell>
          <cell r="AP81">
            <v>86400</v>
          </cell>
          <cell r="AQ81">
            <v>0</v>
          </cell>
          <cell r="AR81">
            <v>61200</v>
          </cell>
          <cell r="AS81">
            <v>0</v>
          </cell>
          <cell r="AT81">
            <v>132000</v>
          </cell>
          <cell r="AU81">
            <v>0</v>
          </cell>
          <cell r="AV81">
            <v>152280</v>
          </cell>
          <cell r="AW81">
            <v>447480</v>
          </cell>
          <cell r="AX81">
            <v>507480</v>
          </cell>
          <cell r="AY81">
            <v>62400</v>
          </cell>
          <cell r="AZ81">
            <v>0</v>
          </cell>
          <cell r="BA81">
            <v>60000</v>
          </cell>
          <cell r="BB81">
            <v>0</v>
          </cell>
          <cell r="BC81">
            <v>10560</v>
          </cell>
          <cell r="BD81">
            <v>0</v>
          </cell>
          <cell r="BE81">
            <v>6120</v>
          </cell>
          <cell r="BF81">
            <v>0</v>
          </cell>
          <cell r="BG81">
            <v>20400</v>
          </cell>
          <cell r="BH81">
            <v>0</v>
          </cell>
          <cell r="BI81">
            <v>105600</v>
          </cell>
          <cell r="BJ81">
            <v>0</v>
          </cell>
          <cell r="BK81">
            <v>127200</v>
          </cell>
          <cell r="BL81">
            <v>0</v>
          </cell>
          <cell r="BM81">
            <v>60000</v>
          </cell>
          <cell r="BN81">
            <v>0</v>
          </cell>
          <cell r="BO81">
            <v>63600</v>
          </cell>
          <cell r="BP81">
            <v>0</v>
          </cell>
          <cell r="BQ81">
            <v>62400</v>
          </cell>
          <cell r="BR81">
            <v>0</v>
          </cell>
          <cell r="BS81">
            <v>132000</v>
          </cell>
          <cell r="BT81">
            <v>0</v>
          </cell>
          <cell r="BU81">
            <v>120000</v>
          </cell>
          <cell r="BV81">
            <v>0</v>
          </cell>
          <cell r="BW81">
            <v>371880</v>
          </cell>
          <cell r="BX81">
            <v>623880</v>
          </cell>
          <cell r="BY81">
            <v>830280</v>
          </cell>
        </row>
        <row r="82">
          <cell r="D82">
            <v>39142</v>
          </cell>
          <cell r="E82">
            <v>2.94929194880956</v>
          </cell>
          <cell r="F82">
            <v>0.365672821502377</v>
          </cell>
          <cell r="G82">
            <v>-0.133611223241253</v>
          </cell>
          <cell r="H82">
            <v>0.00703216964427649</v>
          </cell>
          <cell r="I82">
            <v>-0.203932919684018</v>
          </cell>
          <cell r="J82">
            <v>0.295351125059613</v>
          </cell>
          <cell r="K82">
            <v>22.5901927184416</v>
          </cell>
          <cell r="L82">
            <v>23.151941798155</v>
          </cell>
          <cell r="M82">
            <v>11.5759708990775</v>
          </cell>
          <cell r="N82">
            <v>1</v>
          </cell>
          <cell r="O82">
            <v>0</v>
          </cell>
          <cell r="P82">
            <v>26.3348230540188</v>
          </cell>
          <cell r="Q82">
            <v>23.151941798155</v>
          </cell>
          <cell r="R82">
            <v>11.5759708990775</v>
          </cell>
          <cell r="S82">
            <v>0</v>
          </cell>
          <cell r="T82">
            <v>0</v>
          </cell>
          <cell r="U82">
            <v>23.1176054417623</v>
          </cell>
          <cell r="V82">
            <v>24.1724308884038</v>
          </cell>
          <cell r="W82">
            <v>22.5901927184416</v>
          </cell>
          <cell r="X82">
            <v>23.151941798155</v>
          </cell>
          <cell r="Y82">
            <v>11.5759708990775</v>
          </cell>
          <cell r="Z82">
            <v>1</v>
          </cell>
          <cell r="AA82">
            <v>0</v>
          </cell>
          <cell r="AB82">
            <v>0</v>
          </cell>
          <cell r="AC82">
            <v>0</v>
          </cell>
          <cell r="AD82">
            <v>1</v>
          </cell>
          <cell r="AE82">
            <v>0</v>
          </cell>
          <cell r="AF82">
            <v>5880</v>
          </cell>
          <cell r="AG82">
            <v>0</v>
          </cell>
          <cell r="AH82">
            <v>48000</v>
          </cell>
          <cell r="AI82">
            <v>0</v>
          </cell>
          <cell r="AJ82">
            <v>54000</v>
          </cell>
          <cell r="AK82">
            <v>0</v>
          </cell>
          <cell r="AL82">
            <v>60000</v>
          </cell>
          <cell r="AM82">
            <v>0</v>
          </cell>
          <cell r="AN82">
            <v>60000</v>
          </cell>
          <cell r="AO82">
            <v>0</v>
          </cell>
          <cell r="AP82">
            <v>86400</v>
          </cell>
          <cell r="AQ82">
            <v>0</v>
          </cell>
          <cell r="AR82">
            <v>61200</v>
          </cell>
          <cell r="AS82">
            <v>0</v>
          </cell>
          <cell r="AT82">
            <v>132000</v>
          </cell>
          <cell r="AU82">
            <v>0</v>
          </cell>
          <cell r="AV82">
            <v>152280</v>
          </cell>
          <cell r="AW82">
            <v>447480</v>
          </cell>
          <cell r="AX82">
            <v>507480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</row>
        <row r="83">
          <cell r="D83">
            <v>39173</v>
          </cell>
          <cell r="E83">
            <v>2.80575618411753</v>
          </cell>
          <cell r="F83">
            <v>0.468675303754362</v>
          </cell>
          <cell r="G83">
            <v>-0.164386114003396</v>
          </cell>
          <cell r="H83">
            <v>0.00699515378737854</v>
          </cell>
          <cell r="I83">
            <v>-0.248327959451938</v>
          </cell>
          <cell r="J83">
            <v>0.398723765880577</v>
          </cell>
          <cell r="K83">
            <v>21.180711684992</v>
          </cell>
          <cell r="L83">
            <v>22.3636465613249</v>
          </cell>
          <cell r="M83">
            <v>11.1818232806625</v>
          </cell>
          <cell r="N83">
            <v>1</v>
          </cell>
          <cell r="O83">
            <v>0</v>
          </cell>
          <cell r="P83">
            <v>26.0335996249858</v>
          </cell>
          <cell r="Q83">
            <v>22.3636465613249</v>
          </cell>
          <cell r="R83">
            <v>11.1818232806625</v>
          </cell>
          <cell r="S83">
            <v>0</v>
          </cell>
          <cell r="T83">
            <v>0</v>
          </cell>
          <cell r="U83">
            <v>21.810275525856</v>
          </cell>
          <cell r="V83">
            <v>23.0956350342868</v>
          </cell>
          <cell r="W83">
            <v>21.180711684992</v>
          </cell>
          <cell r="X83">
            <v>22.3636465613249</v>
          </cell>
          <cell r="Y83">
            <v>11.1818232806625</v>
          </cell>
          <cell r="Z83">
            <v>1</v>
          </cell>
          <cell r="AA83">
            <v>0</v>
          </cell>
          <cell r="AB83">
            <v>0</v>
          </cell>
          <cell r="AC83">
            <v>0</v>
          </cell>
          <cell r="AD83">
            <v>1</v>
          </cell>
          <cell r="AE83">
            <v>0</v>
          </cell>
          <cell r="AF83">
            <v>5880</v>
          </cell>
          <cell r="AG83">
            <v>0</v>
          </cell>
          <cell r="AH83">
            <v>48000</v>
          </cell>
          <cell r="AI83">
            <v>0</v>
          </cell>
          <cell r="AJ83">
            <v>54000</v>
          </cell>
          <cell r="AK83">
            <v>0</v>
          </cell>
          <cell r="AL83">
            <v>60000</v>
          </cell>
          <cell r="AM83">
            <v>0</v>
          </cell>
          <cell r="AN83">
            <v>60000</v>
          </cell>
          <cell r="AO83">
            <v>0</v>
          </cell>
          <cell r="AP83">
            <v>86400</v>
          </cell>
          <cell r="AQ83">
            <v>0</v>
          </cell>
          <cell r="AR83">
            <v>61200</v>
          </cell>
          <cell r="AS83">
            <v>0</v>
          </cell>
          <cell r="AT83">
            <v>132000</v>
          </cell>
          <cell r="AU83">
            <v>0</v>
          </cell>
          <cell r="AV83">
            <v>152280</v>
          </cell>
          <cell r="AW83">
            <v>447480</v>
          </cell>
          <cell r="AX83">
            <v>507480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</row>
        <row r="84">
          <cell r="D84">
            <v>39203</v>
          </cell>
          <cell r="E84">
            <v>2.77403465633982</v>
          </cell>
          <cell r="F84">
            <v>0.466282794718434</v>
          </cell>
          <cell r="G84">
            <v>-0.163546950386316</v>
          </cell>
          <cell r="H84">
            <v>0.00695944469729006</v>
          </cell>
          <cell r="I84">
            <v>-0.247060286753797</v>
          </cell>
          <cell r="J84">
            <v>0.396688347745533</v>
          </cell>
          <cell r="K84">
            <v>20.9523077718951</v>
          </cell>
          <cell r="L84">
            <v>25.7292062347753</v>
          </cell>
          <cell r="M84">
            <v>12.8646031173876</v>
          </cell>
          <cell r="N84">
            <v>1</v>
          </cell>
          <cell r="O84">
            <v>0</v>
          </cell>
          <cell r="P84">
            <v>25.7804225306401</v>
          </cell>
          <cell r="Q84">
            <v>25.7292062347753</v>
          </cell>
          <cell r="R84">
            <v>12.8646031173876</v>
          </cell>
          <cell r="S84">
            <v>0</v>
          </cell>
          <cell r="T84">
            <v>0</v>
          </cell>
          <cell r="U84">
            <v>21.5786577946513</v>
          </cell>
          <cell r="V84">
            <v>22.8574557577783</v>
          </cell>
          <cell r="W84">
            <v>20.9523077718951</v>
          </cell>
          <cell r="X84">
            <v>25.7292062347753</v>
          </cell>
          <cell r="Y84">
            <v>12.8646031173876</v>
          </cell>
          <cell r="Z84">
            <v>1</v>
          </cell>
          <cell r="AA84">
            <v>0</v>
          </cell>
          <cell r="AB84">
            <v>1</v>
          </cell>
          <cell r="AC84">
            <v>1</v>
          </cell>
          <cell r="AD84">
            <v>1</v>
          </cell>
          <cell r="AE84">
            <v>0</v>
          </cell>
          <cell r="AF84">
            <v>5880</v>
          </cell>
          <cell r="AG84">
            <v>0</v>
          </cell>
          <cell r="AH84">
            <v>48000</v>
          </cell>
          <cell r="AI84">
            <v>0</v>
          </cell>
          <cell r="AJ84">
            <v>54000</v>
          </cell>
          <cell r="AK84">
            <v>0</v>
          </cell>
          <cell r="AL84">
            <v>60000</v>
          </cell>
          <cell r="AM84">
            <v>0</v>
          </cell>
          <cell r="AN84">
            <v>60000</v>
          </cell>
          <cell r="AO84">
            <v>0</v>
          </cell>
          <cell r="AP84">
            <v>86400</v>
          </cell>
          <cell r="AQ84">
            <v>0</v>
          </cell>
          <cell r="AR84">
            <v>61200</v>
          </cell>
          <cell r="AS84">
            <v>0</v>
          </cell>
          <cell r="AT84">
            <v>132000</v>
          </cell>
          <cell r="AU84">
            <v>0</v>
          </cell>
          <cell r="AV84">
            <v>152280</v>
          </cell>
          <cell r="AW84">
            <v>447480</v>
          </cell>
          <cell r="AX84">
            <v>507480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0</v>
          </cell>
        </row>
        <row r="85">
          <cell r="D85">
            <v>39234</v>
          </cell>
          <cell r="E85">
            <v>2.77944877340161</v>
          </cell>
          <cell r="F85">
            <v>0.463818350729534</v>
          </cell>
          <cell r="G85">
            <v>-0.162682555852896</v>
          </cell>
          <cell r="H85">
            <v>0.00692266195118708</v>
          </cell>
          <cell r="I85">
            <v>-0.245754499267141</v>
          </cell>
          <cell r="J85">
            <v>0</v>
          </cell>
          <cell r="K85">
            <v>21.0027070560085</v>
          </cell>
          <cell r="L85">
            <v>42.8998745647453</v>
          </cell>
          <cell r="M85">
            <v>21.4499372823727</v>
          </cell>
          <cell r="N85">
            <v>1</v>
          </cell>
          <cell r="O85">
            <v>1</v>
          </cell>
          <cell r="P85">
            <v>22.8458658005121</v>
          </cell>
          <cell r="Q85">
            <v>42.8998745647453</v>
          </cell>
          <cell r="R85">
            <v>21.4499372823727</v>
          </cell>
          <cell r="S85">
            <v>1</v>
          </cell>
          <cell r="T85">
            <v>0</v>
          </cell>
          <cell r="U85">
            <v>21.6257466316154</v>
          </cell>
          <cell r="V85">
            <v>22.897785765146</v>
          </cell>
          <cell r="W85">
            <v>21.0027070560085</v>
          </cell>
          <cell r="X85">
            <v>42.8998745647453</v>
          </cell>
          <cell r="Y85">
            <v>21.4499372823727</v>
          </cell>
          <cell r="Z85">
            <v>1</v>
          </cell>
          <cell r="AA85">
            <v>0</v>
          </cell>
          <cell r="AB85">
            <v>1</v>
          </cell>
          <cell r="AC85">
            <v>1</v>
          </cell>
          <cell r="AD85">
            <v>1</v>
          </cell>
          <cell r="AE85">
            <v>1</v>
          </cell>
          <cell r="AF85">
            <v>5880</v>
          </cell>
          <cell r="AG85">
            <v>5880</v>
          </cell>
          <cell r="AH85">
            <v>48000</v>
          </cell>
          <cell r="AI85">
            <v>48000</v>
          </cell>
          <cell r="AJ85">
            <v>54000</v>
          </cell>
          <cell r="AK85">
            <v>54000</v>
          </cell>
          <cell r="AL85">
            <v>60000</v>
          </cell>
          <cell r="AM85">
            <v>30000</v>
          </cell>
          <cell r="AN85">
            <v>60000</v>
          </cell>
          <cell r="AO85">
            <v>30000</v>
          </cell>
          <cell r="AP85">
            <v>86400</v>
          </cell>
          <cell r="AQ85">
            <v>30000</v>
          </cell>
          <cell r="AR85">
            <v>61200</v>
          </cell>
          <cell r="AS85">
            <v>30600</v>
          </cell>
          <cell r="AT85">
            <v>132000</v>
          </cell>
          <cell r="AU85">
            <v>66000</v>
          </cell>
          <cell r="AV85">
            <v>218160</v>
          </cell>
          <cell r="AW85">
            <v>711960</v>
          </cell>
          <cell r="AX85">
            <v>801960</v>
          </cell>
          <cell r="AY85">
            <v>62400</v>
          </cell>
          <cell r="AZ85">
            <v>0</v>
          </cell>
          <cell r="BA85">
            <v>60000</v>
          </cell>
          <cell r="BB85">
            <v>0</v>
          </cell>
          <cell r="BC85">
            <v>10560</v>
          </cell>
          <cell r="BD85">
            <v>0</v>
          </cell>
          <cell r="BE85">
            <v>6120</v>
          </cell>
          <cell r="BF85">
            <v>0</v>
          </cell>
          <cell r="BG85">
            <v>20400</v>
          </cell>
          <cell r="BH85">
            <v>0</v>
          </cell>
          <cell r="BI85">
            <v>105600</v>
          </cell>
          <cell r="BJ85">
            <v>0</v>
          </cell>
          <cell r="BK85">
            <v>127200</v>
          </cell>
          <cell r="BL85">
            <v>0</v>
          </cell>
          <cell r="BM85">
            <v>60000</v>
          </cell>
          <cell r="BN85">
            <v>0</v>
          </cell>
          <cell r="BO85">
            <v>63600</v>
          </cell>
          <cell r="BP85">
            <v>0</v>
          </cell>
          <cell r="BQ85">
            <v>62400</v>
          </cell>
          <cell r="BR85">
            <v>0</v>
          </cell>
          <cell r="BS85">
            <v>132000</v>
          </cell>
          <cell r="BT85">
            <v>0</v>
          </cell>
          <cell r="BU85">
            <v>120000</v>
          </cell>
          <cell r="BV85">
            <v>0</v>
          </cell>
          <cell r="BW85">
            <v>371880</v>
          </cell>
          <cell r="BX85">
            <v>623880</v>
          </cell>
          <cell r="BY85">
            <v>830280</v>
          </cell>
        </row>
        <row r="86">
          <cell r="D86">
            <v>39264</v>
          </cell>
          <cell r="E86">
            <v>2.78586382470952</v>
          </cell>
          <cell r="F86">
            <v>0.46144097961814</v>
          </cell>
          <cell r="G86">
            <v>-0.161848701806362</v>
          </cell>
          <cell r="H86">
            <v>0.00688717880027074</v>
          </cell>
          <cell r="I86">
            <v>-0.244494847409611</v>
          </cell>
          <cell r="J86">
            <v>0</v>
          </cell>
          <cell r="K86">
            <v>21.0602673297493</v>
          </cell>
          <cell r="L86">
            <v>45.7000815445605</v>
          </cell>
          <cell r="M86">
            <v>22.8500407722803</v>
          </cell>
          <cell r="N86">
            <v>1</v>
          </cell>
          <cell r="O86">
            <v>1</v>
          </cell>
          <cell r="P86">
            <v>22.8939786853214</v>
          </cell>
          <cell r="Q86">
            <v>45.7000815445605</v>
          </cell>
          <cell r="R86">
            <v>22.8500407722803</v>
          </cell>
          <cell r="S86">
            <v>1</v>
          </cell>
          <cell r="T86">
            <v>0</v>
          </cell>
          <cell r="U86">
            <v>21.6801134217737</v>
          </cell>
          <cell r="V86">
            <v>22.9456325263234</v>
          </cell>
          <cell r="W86">
            <v>21.0602673297493</v>
          </cell>
          <cell r="X86">
            <v>45.7000815445605</v>
          </cell>
          <cell r="Y86">
            <v>22.8500407722803</v>
          </cell>
          <cell r="Z86">
            <v>1</v>
          </cell>
          <cell r="AA86">
            <v>1</v>
          </cell>
          <cell r="AB86">
            <v>1</v>
          </cell>
          <cell r="AC86">
            <v>1</v>
          </cell>
          <cell r="AD86">
            <v>1</v>
          </cell>
          <cell r="AE86">
            <v>1</v>
          </cell>
          <cell r="AF86">
            <v>5880</v>
          </cell>
          <cell r="AG86">
            <v>5880</v>
          </cell>
          <cell r="AH86">
            <v>48000</v>
          </cell>
          <cell r="AI86">
            <v>48000</v>
          </cell>
          <cell r="AJ86">
            <v>54000</v>
          </cell>
          <cell r="AK86">
            <v>54000</v>
          </cell>
          <cell r="AL86">
            <v>60000</v>
          </cell>
          <cell r="AM86">
            <v>30000</v>
          </cell>
          <cell r="AN86">
            <v>60000</v>
          </cell>
          <cell r="AO86">
            <v>30000</v>
          </cell>
          <cell r="AP86">
            <v>86400</v>
          </cell>
          <cell r="AQ86">
            <v>30000</v>
          </cell>
          <cell r="AR86">
            <v>61200</v>
          </cell>
          <cell r="AS86">
            <v>30600</v>
          </cell>
          <cell r="AT86">
            <v>132000</v>
          </cell>
          <cell r="AU86">
            <v>66000</v>
          </cell>
          <cell r="AV86">
            <v>218160</v>
          </cell>
          <cell r="AW86">
            <v>711960</v>
          </cell>
          <cell r="AX86">
            <v>801960</v>
          </cell>
          <cell r="AY86">
            <v>62400</v>
          </cell>
          <cell r="AZ86">
            <v>0</v>
          </cell>
          <cell r="BA86">
            <v>60000</v>
          </cell>
          <cell r="BB86">
            <v>0</v>
          </cell>
          <cell r="BC86">
            <v>10560</v>
          </cell>
          <cell r="BD86">
            <v>0</v>
          </cell>
          <cell r="BE86">
            <v>6120</v>
          </cell>
          <cell r="BF86">
            <v>0</v>
          </cell>
          <cell r="BG86">
            <v>20400</v>
          </cell>
          <cell r="BH86">
            <v>0</v>
          </cell>
          <cell r="BI86">
            <v>105600</v>
          </cell>
          <cell r="BJ86">
            <v>0</v>
          </cell>
          <cell r="BK86">
            <v>127200</v>
          </cell>
          <cell r="BL86">
            <v>0</v>
          </cell>
          <cell r="BM86">
            <v>60000</v>
          </cell>
          <cell r="BN86">
            <v>0</v>
          </cell>
          <cell r="BO86">
            <v>63600</v>
          </cell>
          <cell r="BP86">
            <v>0</v>
          </cell>
          <cell r="BQ86">
            <v>62400</v>
          </cell>
          <cell r="BR86">
            <v>0</v>
          </cell>
          <cell r="BS86">
            <v>132000</v>
          </cell>
          <cell r="BT86">
            <v>0</v>
          </cell>
          <cell r="BU86">
            <v>120000</v>
          </cell>
          <cell r="BV86">
            <v>0</v>
          </cell>
          <cell r="BW86">
            <v>371880</v>
          </cell>
          <cell r="BX86">
            <v>623880</v>
          </cell>
          <cell r="BY86">
            <v>830280</v>
          </cell>
        </row>
        <row r="87">
          <cell r="D87">
            <v>39295</v>
          </cell>
          <cell r="E87">
            <v>2.78478104413201</v>
          </cell>
          <cell r="F87">
            <v>0.458992201615853</v>
          </cell>
          <cell r="G87">
            <v>-0.160989802059292</v>
          </cell>
          <cell r="H87">
            <v>0.00685062987486348</v>
          </cell>
          <cell r="I87">
            <v>-0.243197360557654</v>
          </cell>
          <cell r="J87">
            <v>0</v>
          </cell>
          <cell r="K87">
            <v>21.0618776268076</v>
          </cell>
          <cell r="L87">
            <v>52.3081899284164</v>
          </cell>
          <cell r="M87">
            <v>26.1540949642082</v>
          </cell>
          <cell r="N87">
            <v>1</v>
          </cell>
          <cell r="O87">
            <v>1</v>
          </cell>
          <cell r="P87">
            <v>22.88585783099</v>
          </cell>
          <cell r="Q87">
            <v>52.3081899284164</v>
          </cell>
          <cell r="R87">
            <v>26.1540949642082</v>
          </cell>
          <cell r="S87">
            <v>1</v>
          </cell>
          <cell r="T87">
            <v>1</v>
          </cell>
          <cell r="U87">
            <v>21.6784343155454</v>
          </cell>
          <cell r="V87">
            <v>22.9372375550515</v>
          </cell>
          <cell r="W87">
            <v>21.0618776268076</v>
          </cell>
          <cell r="X87">
            <v>52.3081899284164</v>
          </cell>
          <cell r="Y87">
            <v>26.1540949642082</v>
          </cell>
          <cell r="Z87">
            <v>1</v>
          </cell>
          <cell r="AA87">
            <v>1</v>
          </cell>
          <cell r="AB87">
            <v>1</v>
          </cell>
          <cell r="AC87">
            <v>1</v>
          </cell>
          <cell r="AD87">
            <v>1</v>
          </cell>
          <cell r="AE87">
            <v>1</v>
          </cell>
          <cell r="AF87">
            <v>5880</v>
          </cell>
          <cell r="AG87">
            <v>5880</v>
          </cell>
          <cell r="AH87">
            <v>48000</v>
          </cell>
          <cell r="AI87">
            <v>48000</v>
          </cell>
          <cell r="AJ87">
            <v>54000</v>
          </cell>
          <cell r="AK87">
            <v>54000</v>
          </cell>
          <cell r="AL87">
            <v>60000</v>
          </cell>
          <cell r="AM87">
            <v>30000</v>
          </cell>
          <cell r="AN87">
            <v>60000</v>
          </cell>
          <cell r="AO87">
            <v>30000</v>
          </cell>
          <cell r="AP87">
            <v>86400</v>
          </cell>
          <cell r="AQ87">
            <v>30000</v>
          </cell>
          <cell r="AR87">
            <v>61200</v>
          </cell>
          <cell r="AS87">
            <v>30600</v>
          </cell>
          <cell r="AT87">
            <v>132000</v>
          </cell>
          <cell r="AU87">
            <v>66000</v>
          </cell>
          <cell r="AV87">
            <v>218160</v>
          </cell>
          <cell r="AW87">
            <v>711960</v>
          </cell>
          <cell r="AX87">
            <v>801960</v>
          </cell>
          <cell r="AY87">
            <v>62400</v>
          </cell>
          <cell r="AZ87">
            <v>31200</v>
          </cell>
          <cell r="BA87">
            <v>60000</v>
          </cell>
          <cell r="BB87">
            <v>30000</v>
          </cell>
          <cell r="BC87">
            <v>10560</v>
          </cell>
          <cell r="BD87">
            <v>5280</v>
          </cell>
          <cell r="BE87">
            <v>6120</v>
          </cell>
          <cell r="BF87">
            <v>3060</v>
          </cell>
          <cell r="BG87">
            <v>20400</v>
          </cell>
          <cell r="BH87">
            <v>10200</v>
          </cell>
          <cell r="BI87">
            <v>105600</v>
          </cell>
          <cell r="BJ87">
            <v>52800</v>
          </cell>
          <cell r="BK87">
            <v>127200</v>
          </cell>
          <cell r="BL87">
            <v>63600</v>
          </cell>
          <cell r="BM87">
            <v>60000</v>
          </cell>
          <cell r="BN87">
            <v>30000</v>
          </cell>
          <cell r="BO87">
            <v>63600</v>
          </cell>
          <cell r="BP87">
            <v>31800</v>
          </cell>
          <cell r="BQ87">
            <v>62400</v>
          </cell>
          <cell r="BR87">
            <v>31200</v>
          </cell>
          <cell r="BS87">
            <v>132000</v>
          </cell>
          <cell r="BT87">
            <v>66000</v>
          </cell>
          <cell r="BU87">
            <v>120000</v>
          </cell>
          <cell r="BV87">
            <v>60000</v>
          </cell>
          <cell r="BW87">
            <v>557820</v>
          </cell>
          <cell r="BX87">
            <v>935820</v>
          </cell>
          <cell r="BY87">
            <v>1245420</v>
          </cell>
        </row>
        <row r="88">
          <cell r="D88">
            <v>39326</v>
          </cell>
          <cell r="E88">
            <v>2.78428213486962</v>
          </cell>
          <cell r="F88">
            <v>0.456551402438239</v>
          </cell>
          <cell r="G88">
            <v>-0.160133700855203</v>
          </cell>
          <cell r="H88">
            <v>0.00681420003639162</v>
          </cell>
          <cell r="I88">
            <v>-0.241904101291902</v>
          </cell>
          <cell r="J88">
            <v>0</v>
          </cell>
          <cell r="K88">
            <v>21.0678352518329</v>
          </cell>
          <cell r="L88">
            <v>38.4016287310861</v>
          </cell>
          <cell r="M88">
            <v>19.200814365543</v>
          </cell>
          <cell r="N88">
            <v>1</v>
          </cell>
          <cell r="O88">
            <v>0</v>
          </cell>
          <cell r="P88">
            <v>22.8821160115221</v>
          </cell>
          <cell r="Q88">
            <v>38.4016287310861</v>
          </cell>
          <cell r="R88">
            <v>19.200814365543</v>
          </cell>
          <cell r="S88">
            <v>1</v>
          </cell>
          <cell r="T88">
            <v>0</v>
          </cell>
          <cell r="U88">
            <v>21.6811132551081</v>
          </cell>
          <cell r="V88">
            <v>22.9332225117951</v>
          </cell>
          <cell r="W88">
            <v>21.0678352518329</v>
          </cell>
          <cell r="X88">
            <v>38.4016287310861</v>
          </cell>
          <cell r="Y88">
            <v>19.200814365543</v>
          </cell>
          <cell r="Z88">
            <v>1</v>
          </cell>
          <cell r="AA88">
            <v>0</v>
          </cell>
          <cell r="AB88">
            <v>1</v>
          </cell>
          <cell r="AC88">
            <v>1</v>
          </cell>
          <cell r="AD88">
            <v>1</v>
          </cell>
          <cell r="AE88">
            <v>0</v>
          </cell>
          <cell r="AF88">
            <v>5880</v>
          </cell>
          <cell r="AG88">
            <v>0</v>
          </cell>
          <cell r="AH88">
            <v>48000</v>
          </cell>
          <cell r="AI88">
            <v>0</v>
          </cell>
          <cell r="AJ88">
            <v>54000</v>
          </cell>
          <cell r="AK88">
            <v>0</v>
          </cell>
          <cell r="AL88">
            <v>60000</v>
          </cell>
          <cell r="AM88">
            <v>0</v>
          </cell>
          <cell r="AN88">
            <v>60000</v>
          </cell>
          <cell r="AO88">
            <v>0</v>
          </cell>
          <cell r="AP88">
            <v>86400</v>
          </cell>
          <cell r="AQ88">
            <v>0</v>
          </cell>
          <cell r="AR88">
            <v>61200</v>
          </cell>
          <cell r="AS88">
            <v>0</v>
          </cell>
          <cell r="AT88">
            <v>132000</v>
          </cell>
          <cell r="AU88">
            <v>0</v>
          </cell>
          <cell r="AV88">
            <v>152280</v>
          </cell>
          <cell r="AW88">
            <v>447480</v>
          </cell>
          <cell r="AX88">
            <v>507480</v>
          </cell>
          <cell r="AY88">
            <v>62400</v>
          </cell>
          <cell r="AZ88">
            <v>0</v>
          </cell>
          <cell r="BA88">
            <v>60000</v>
          </cell>
          <cell r="BB88">
            <v>0</v>
          </cell>
          <cell r="BC88">
            <v>10560</v>
          </cell>
          <cell r="BD88">
            <v>0</v>
          </cell>
          <cell r="BE88">
            <v>6120</v>
          </cell>
          <cell r="BF88">
            <v>0</v>
          </cell>
          <cell r="BG88">
            <v>20400</v>
          </cell>
          <cell r="BH88">
            <v>0</v>
          </cell>
          <cell r="BI88">
            <v>105600</v>
          </cell>
          <cell r="BJ88">
            <v>0</v>
          </cell>
          <cell r="BK88">
            <v>127200</v>
          </cell>
          <cell r="BL88">
            <v>0</v>
          </cell>
          <cell r="BM88">
            <v>60000</v>
          </cell>
          <cell r="BN88">
            <v>0</v>
          </cell>
          <cell r="BO88">
            <v>63600</v>
          </cell>
          <cell r="BP88">
            <v>0</v>
          </cell>
          <cell r="BQ88">
            <v>62400</v>
          </cell>
          <cell r="BR88">
            <v>0</v>
          </cell>
          <cell r="BS88">
            <v>132000</v>
          </cell>
          <cell r="BT88">
            <v>0</v>
          </cell>
          <cell r="BU88">
            <v>120000</v>
          </cell>
          <cell r="BV88">
            <v>0</v>
          </cell>
          <cell r="BW88">
            <v>371880</v>
          </cell>
          <cell r="BX88">
            <v>623880</v>
          </cell>
          <cell r="BY88">
            <v>830280</v>
          </cell>
        </row>
        <row r="89">
          <cell r="D89">
            <v>39356</v>
          </cell>
          <cell r="E89">
            <v>2.79026064307863</v>
          </cell>
          <cell r="F89">
            <v>0.454196946273732</v>
          </cell>
          <cell r="G89">
            <v>-0.159307884140787</v>
          </cell>
          <cell r="H89">
            <v>0.00677905889960794</v>
          </cell>
          <cell r="I89">
            <v>-0.240656590936082</v>
          </cell>
          <cell r="J89">
            <v>0</v>
          </cell>
          <cell r="K89">
            <v>21.1220303910691</v>
          </cell>
          <cell r="L89">
            <v>44.5390270857251</v>
          </cell>
          <cell r="M89">
            <v>22.2695135428626</v>
          </cell>
          <cell r="N89">
            <v>1</v>
          </cell>
          <cell r="O89">
            <v>1</v>
          </cell>
          <cell r="P89">
            <v>22.9269548230897</v>
          </cell>
          <cell r="Q89">
            <v>44.5390270857251</v>
          </cell>
          <cell r="R89">
            <v>22.2695135428626</v>
          </cell>
          <cell r="S89">
            <v>1</v>
          </cell>
          <cell r="T89">
            <v>0</v>
          </cell>
          <cell r="U89">
            <v>21.7321456920338</v>
          </cell>
          <cell r="V89">
            <v>22.9777977648368</v>
          </cell>
          <cell r="W89">
            <v>21.1220303910691</v>
          </cell>
          <cell r="X89">
            <v>44.5390270857251</v>
          </cell>
          <cell r="Y89">
            <v>22.2695135428626</v>
          </cell>
          <cell r="Z89">
            <v>1</v>
          </cell>
          <cell r="AA89">
            <v>1</v>
          </cell>
          <cell r="AB89">
            <v>1</v>
          </cell>
          <cell r="AC89">
            <v>1</v>
          </cell>
          <cell r="AD89">
            <v>1</v>
          </cell>
          <cell r="AE89">
            <v>1</v>
          </cell>
          <cell r="AF89">
            <v>5880</v>
          </cell>
          <cell r="AG89">
            <v>5880</v>
          </cell>
          <cell r="AH89">
            <v>48000</v>
          </cell>
          <cell r="AI89">
            <v>48000</v>
          </cell>
          <cell r="AJ89">
            <v>54000</v>
          </cell>
          <cell r="AK89">
            <v>54000</v>
          </cell>
          <cell r="AL89">
            <v>60000</v>
          </cell>
          <cell r="AM89">
            <v>30000</v>
          </cell>
          <cell r="AN89">
            <v>60000</v>
          </cell>
          <cell r="AO89">
            <v>30000</v>
          </cell>
          <cell r="AP89">
            <v>86400</v>
          </cell>
          <cell r="AQ89">
            <v>30000</v>
          </cell>
          <cell r="AR89">
            <v>61200</v>
          </cell>
          <cell r="AS89">
            <v>30600</v>
          </cell>
          <cell r="AT89">
            <v>132000</v>
          </cell>
          <cell r="AU89">
            <v>66000</v>
          </cell>
          <cell r="AV89">
            <v>218160</v>
          </cell>
          <cell r="AW89">
            <v>711960</v>
          </cell>
          <cell r="AX89">
            <v>801960</v>
          </cell>
          <cell r="AY89">
            <v>62400</v>
          </cell>
          <cell r="AZ89">
            <v>0</v>
          </cell>
          <cell r="BA89">
            <v>60000</v>
          </cell>
          <cell r="BB89">
            <v>0</v>
          </cell>
          <cell r="BC89">
            <v>10560</v>
          </cell>
          <cell r="BD89">
            <v>0</v>
          </cell>
          <cell r="BE89">
            <v>6120</v>
          </cell>
          <cell r="BF89">
            <v>0</v>
          </cell>
          <cell r="BG89">
            <v>20400</v>
          </cell>
          <cell r="BH89">
            <v>0</v>
          </cell>
          <cell r="BI89">
            <v>105600</v>
          </cell>
          <cell r="BJ89">
            <v>0</v>
          </cell>
          <cell r="BK89">
            <v>127200</v>
          </cell>
          <cell r="BL89">
            <v>0</v>
          </cell>
          <cell r="BM89">
            <v>60000</v>
          </cell>
          <cell r="BN89">
            <v>0</v>
          </cell>
          <cell r="BO89">
            <v>63600</v>
          </cell>
          <cell r="BP89">
            <v>0</v>
          </cell>
          <cell r="BQ89">
            <v>62400</v>
          </cell>
          <cell r="BR89">
            <v>0</v>
          </cell>
          <cell r="BS89">
            <v>132000</v>
          </cell>
          <cell r="BT89">
            <v>0</v>
          </cell>
          <cell r="BU89">
            <v>120000</v>
          </cell>
          <cell r="BV89">
            <v>0</v>
          </cell>
          <cell r="BW89">
            <v>371880</v>
          </cell>
          <cell r="BX89">
            <v>623880</v>
          </cell>
          <cell r="BY89">
            <v>830280</v>
          </cell>
        </row>
        <row r="90">
          <cell r="D90">
            <v>39387</v>
          </cell>
          <cell r="E90">
            <v>2.86976286802398</v>
          </cell>
          <cell r="F90">
            <v>0.350628921845035</v>
          </cell>
          <cell r="G90">
            <v>-0.12811441375107</v>
          </cell>
          <cell r="H90">
            <v>0.00674286388163529</v>
          </cell>
          <cell r="I90">
            <v>-0.195543052567423</v>
          </cell>
          <cell r="J90">
            <v>0</v>
          </cell>
          <cell r="K90">
            <v>22.0566486159242</v>
          </cell>
          <cell r="L90">
            <v>24.0726309151873</v>
          </cell>
          <cell r="M90">
            <v>12.0363154575937</v>
          </cell>
          <cell r="N90">
            <v>1</v>
          </cell>
          <cell r="O90">
            <v>0</v>
          </cell>
          <cell r="P90">
            <v>23.5232215101798</v>
          </cell>
          <cell r="Q90">
            <v>24.0726309151873</v>
          </cell>
          <cell r="R90">
            <v>12.0363154575937</v>
          </cell>
          <cell r="S90">
            <v>1</v>
          </cell>
          <cell r="T90">
            <v>0</v>
          </cell>
          <cell r="U90">
            <v>22.5623634070468</v>
          </cell>
          <cell r="V90">
            <v>23.5737929892921</v>
          </cell>
          <cell r="W90">
            <v>22.0566486159242</v>
          </cell>
          <cell r="X90">
            <v>24.0726309151873</v>
          </cell>
          <cell r="Y90">
            <v>12.0363154575937</v>
          </cell>
          <cell r="Z90">
            <v>1</v>
          </cell>
          <cell r="AA90">
            <v>0</v>
          </cell>
          <cell r="AB90">
            <v>1</v>
          </cell>
          <cell r="AC90">
            <v>1</v>
          </cell>
          <cell r="AD90">
            <v>1</v>
          </cell>
          <cell r="AE90">
            <v>0</v>
          </cell>
          <cell r="AF90">
            <v>5880</v>
          </cell>
          <cell r="AG90">
            <v>0</v>
          </cell>
          <cell r="AH90">
            <v>48000</v>
          </cell>
          <cell r="AI90">
            <v>0</v>
          </cell>
          <cell r="AJ90">
            <v>54000</v>
          </cell>
          <cell r="AK90">
            <v>0</v>
          </cell>
          <cell r="AL90">
            <v>60000</v>
          </cell>
          <cell r="AM90">
            <v>0</v>
          </cell>
          <cell r="AN90">
            <v>60000</v>
          </cell>
          <cell r="AO90">
            <v>0</v>
          </cell>
          <cell r="AP90">
            <v>86400</v>
          </cell>
          <cell r="AQ90">
            <v>0</v>
          </cell>
          <cell r="AR90">
            <v>61200</v>
          </cell>
          <cell r="AS90">
            <v>0</v>
          </cell>
          <cell r="AT90">
            <v>132000</v>
          </cell>
          <cell r="AU90">
            <v>0</v>
          </cell>
          <cell r="AV90">
            <v>152280</v>
          </cell>
          <cell r="AW90">
            <v>447480</v>
          </cell>
          <cell r="AX90">
            <v>507480</v>
          </cell>
          <cell r="AY90">
            <v>62400</v>
          </cell>
          <cell r="AZ90">
            <v>0</v>
          </cell>
          <cell r="BA90">
            <v>60000</v>
          </cell>
          <cell r="BB90">
            <v>0</v>
          </cell>
          <cell r="BC90">
            <v>10560</v>
          </cell>
          <cell r="BD90">
            <v>0</v>
          </cell>
          <cell r="BE90">
            <v>6120</v>
          </cell>
          <cell r="BF90">
            <v>0</v>
          </cell>
          <cell r="BG90">
            <v>20400</v>
          </cell>
          <cell r="BH90">
            <v>0</v>
          </cell>
          <cell r="BI90">
            <v>105600</v>
          </cell>
          <cell r="BJ90">
            <v>0</v>
          </cell>
          <cell r="BK90">
            <v>127200</v>
          </cell>
          <cell r="BL90">
            <v>0</v>
          </cell>
          <cell r="BM90">
            <v>60000</v>
          </cell>
          <cell r="BN90">
            <v>0</v>
          </cell>
          <cell r="BO90">
            <v>63600</v>
          </cell>
          <cell r="BP90">
            <v>0</v>
          </cell>
          <cell r="BQ90">
            <v>62400</v>
          </cell>
          <cell r="BR90">
            <v>0</v>
          </cell>
          <cell r="BS90">
            <v>132000</v>
          </cell>
          <cell r="BT90">
            <v>0</v>
          </cell>
          <cell r="BU90">
            <v>120000</v>
          </cell>
          <cell r="BV90">
            <v>0</v>
          </cell>
          <cell r="BW90">
            <v>371880</v>
          </cell>
          <cell r="BX90">
            <v>623880</v>
          </cell>
          <cell r="BY90">
            <v>830280</v>
          </cell>
        </row>
        <row r="91">
          <cell r="D91">
            <v>39417</v>
          </cell>
          <cell r="E91">
            <v>2.9387530234594</v>
          </cell>
          <cell r="F91">
            <v>0.348813415247406</v>
          </cell>
          <cell r="G91">
            <v>-0.127451055571168</v>
          </cell>
          <cell r="H91">
            <v>0.00670795029321935</v>
          </cell>
          <cell r="I91">
            <v>-0.194530558503361</v>
          </cell>
          <cell r="J91">
            <v>0</v>
          </cell>
          <cell r="K91">
            <v>22.5816684871703</v>
          </cell>
          <cell r="L91">
            <v>13.8860608224904</v>
          </cell>
          <cell r="M91">
            <v>6.94303041124522</v>
          </cell>
          <cell r="N91">
            <v>0</v>
          </cell>
          <cell r="O91">
            <v>0</v>
          </cell>
          <cell r="P91">
            <v>24.0406476759455</v>
          </cell>
          <cell r="Q91">
            <v>13.8860608224904</v>
          </cell>
          <cell r="R91">
            <v>6.94303041124522</v>
          </cell>
          <cell r="S91">
            <v>0</v>
          </cell>
          <cell r="T91">
            <v>0</v>
          </cell>
          <cell r="U91">
            <v>23.0847647591617</v>
          </cell>
          <cell r="V91">
            <v>24.0909573031446</v>
          </cell>
          <cell r="W91">
            <v>22.5816684871703</v>
          </cell>
          <cell r="X91">
            <v>13.8860608224904</v>
          </cell>
          <cell r="Y91">
            <v>6.94303041124522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</row>
        <row r="92">
          <cell r="D92">
            <v>39448</v>
          </cell>
          <cell r="E92">
            <v>2.99905982508353</v>
          </cell>
          <cell r="F92">
            <v>0.346943517028573</v>
          </cell>
          <cell r="G92">
            <v>-0.126767823529671</v>
          </cell>
          <cell r="H92">
            <v>0.00667199071208794</v>
          </cell>
          <cell r="I92">
            <v>-0.19348773065055</v>
          </cell>
          <cell r="J92">
            <v>0</v>
          </cell>
          <cell r="K92">
            <v>23.0417907082474</v>
          </cell>
          <cell r="L92">
            <v>34.6878131519595</v>
          </cell>
          <cell r="M92">
            <v>17.3439065759797</v>
          </cell>
          <cell r="N92">
            <v>1</v>
          </cell>
          <cell r="O92">
            <v>0</v>
          </cell>
          <cell r="P92">
            <v>24.4929486881265</v>
          </cell>
          <cell r="Q92">
            <v>34.6878131519595</v>
          </cell>
          <cell r="R92">
            <v>17.3439065759797</v>
          </cell>
          <cell r="S92">
            <v>1</v>
          </cell>
          <cell r="T92">
            <v>0</v>
          </cell>
          <cell r="U92">
            <v>23.542190011654</v>
          </cell>
          <cell r="V92">
            <v>24.5429886184671</v>
          </cell>
          <cell r="W92">
            <v>23.0417907082474</v>
          </cell>
          <cell r="X92">
            <v>34.6878131519595</v>
          </cell>
          <cell r="Y92">
            <v>17.3439065759797</v>
          </cell>
          <cell r="Z92">
            <v>1</v>
          </cell>
          <cell r="AA92">
            <v>0</v>
          </cell>
          <cell r="AB92">
            <v>1</v>
          </cell>
          <cell r="AC92">
            <v>1</v>
          </cell>
          <cell r="AD92">
            <v>1</v>
          </cell>
          <cell r="AE92">
            <v>0</v>
          </cell>
          <cell r="AF92">
            <v>5880</v>
          </cell>
          <cell r="AG92">
            <v>0</v>
          </cell>
          <cell r="AH92">
            <v>48000</v>
          </cell>
          <cell r="AI92">
            <v>0</v>
          </cell>
          <cell r="AJ92">
            <v>54000</v>
          </cell>
          <cell r="AK92">
            <v>0</v>
          </cell>
          <cell r="AL92">
            <v>60000</v>
          </cell>
          <cell r="AM92">
            <v>0</v>
          </cell>
          <cell r="AN92">
            <v>60000</v>
          </cell>
          <cell r="AO92">
            <v>0</v>
          </cell>
          <cell r="AP92">
            <v>86400</v>
          </cell>
          <cell r="AQ92">
            <v>0</v>
          </cell>
          <cell r="AR92">
            <v>61200</v>
          </cell>
          <cell r="AS92">
            <v>0</v>
          </cell>
          <cell r="AT92">
            <v>132000</v>
          </cell>
          <cell r="AU92">
            <v>0</v>
          </cell>
          <cell r="AV92">
            <v>152280</v>
          </cell>
          <cell r="AW92">
            <v>447480</v>
          </cell>
          <cell r="AX92">
            <v>507480</v>
          </cell>
          <cell r="AY92">
            <v>62400</v>
          </cell>
          <cell r="AZ92">
            <v>0</v>
          </cell>
          <cell r="BA92">
            <v>60000</v>
          </cell>
          <cell r="BB92">
            <v>0</v>
          </cell>
          <cell r="BC92">
            <v>10560</v>
          </cell>
          <cell r="BD92">
            <v>0</v>
          </cell>
          <cell r="BE92">
            <v>6120</v>
          </cell>
          <cell r="BF92">
            <v>0</v>
          </cell>
          <cell r="BG92">
            <v>20400</v>
          </cell>
          <cell r="BH92">
            <v>0</v>
          </cell>
          <cell r="BI92">
            <v>105600</v>
          </cell>
          <cell r="BJ92">
            <v>0</v>
          </cell>
          <cell r="BK92">
            <v>127200</v>
          </cell>
          <cell r="BL92">
            <v>0</v>
          </cell>
          <cell r="BM92">
            <v>60000</v>
          </cell>
          <cell r="BN92">
            <v>0</v>
          </cell>
          <cell r="BO92">
            <v>63600</v>
          </cell>
          <cell r="BP92">
            <v>0</v>
          </cell>
          <cell r="BQ92">
            <v>62400</v>
          </cell>
          <cell r="BR92">
            <v>0</v>
          </cell>
          <cell r="BS92">
            <v>132000</v>
          </cell>
          <cell r="BT92">
            <v>0</v>
          </cell>
          <cell r="BU92">
            <v>120000</v>
          </cell>
          <cell r="BV92">
            <v>0</v>
          </cell>
          <cell r="BW92">
            <v>371880</v>
          </cell>
          <cell r="BX92">
            <v>623880</v>
          </cell>
          <cell r="BY92">
            <v>830280</v>
          </cell>
        </row>
        <row r="93">
          <cell r="D93">
            <v>39479</v>
          </cell>
          <cell r="E93">
            <v>2.91279187360858</v>
          </cell>
          <cell r="F93">
            <v>0.345101794093521</v>
          </cell>
          <cell r="G93">
            <v>-0.126094886303402</v>
          </cell>
          <cell r="H93">
            <v>0.00663657296333694</v>
          </cell>
          <cell r="I93">
            <v>-0.192460615936771</v>
          </cell>
          <cell r="J93">
            <v>0</v>
          </cell>
          <cell r="K93">
            <v>22.4024844325386</v>
          </cell>
          <cell r="L93">
            <v>27.8671026045111</v>
          </cell>
          <cell r="M93">
            <v>13.9335513022555</v>
          </cell>
          <cell r="N93">
            <v>1</v>
          </cell>
          <cell r="O93">
            <v>0</v>
          </cell>
          <cell r="P93">
            <v>23.8459390520644</v>
          </cell>
          <cell r="Q93">
            <v>27.8671026045111</v>
          </cell>
          <cell r="R93">
            <v>13.9335513022555</v>
          </cell>
          <cell r="S93">
            <v>1</v>
          </cell>
          <cell r="T93">
            <v>0</v>
          </cell>
          <cell r="U93">
            <v>22.9002274047888</v>
          </cell>
          <cell r="V93">
            <v>23.8957133492894</v>
          </cell>
          <cell r="W93">
            <v>22.4024844325386</v>
          </cell>
          <cell r="X93">
            <v>27.8671026045111</v>
          </cell>
          <cell r="Y93">
            <v>13.9335513022555</v>
          </cell>
          <cell r="Z93">
            <v>1</v>
          </cell>
          <cell r="AA93">
            <v>0</v>
          </cell>
          <cell r="AB93">
            <v>1</v>
          </cell>
          <cell r="AC93">
            <v>1</v>
          </cell>
          <cell r="AD93">
            <v>1</v>
          </cell>
          <cell r="AE93">
            <v>0</v>
          </cell>
          <cell r="AF93">
            <v>5880</v>
          </cell>
          <cell r="AG93">
            <v>0</v>
          </cell>
          <cell r="AH93">
            <v>48000</v>
          </cell>
          <cell r="AI93">
            <v>0</v>
          </cell>
          <cell r="AJ93">
            <v>54000</v>
          </cell>
          <cell r="AK93">
            <v>0</v>
          </cell>
          <cell r="AL93">
            <v>60000</v>
          </cell>
          <cell r="AM93">
            <v>0</v>
          </cell>
          <cell r="AN93">
            <v>60000</v>
          </cell>
          <cell r="AO93">
            <v>0</v>
          </cell>
          <cell r="AP93">
            <v>86400</v>
          </cell>
          <cell r="AQ93">
            <v>0</v>
          </cell>
          <cell r="AR93">
            <v>61200</v>
          </cell>
          <cell r="AS93">
            <v>0</v>
          </cell>
          <cell r="AT93">
            <v>132000</v>
          </cell>
          <cell r="AU93">
            <v>0</v>
          </cell>
          <cell r="AV93">
            <v>152280</v>
          </cell>
          <cell r="AW93">
            <v>447480</v>
          </cell>
          <cell r="AX93">
            <v>507480</v>
          </cell>
          <cell r="AY93">
            <v>62400</v>
          </cell>
          <cell r="AZ93">
            <v>0</v>
          </cell>
          <cell r="BA93">
            <v>60000</v>
          </cell>
          <cell r="BB93">
            <v>0</v>
          </cell>
          <cell r="BC93">
            <v>10560</v>
          </cell>
          <cell r="BD93">
            <v>0</v>
          </cell>
          <cell r="BE93">
            <v>6120</v>
          </cell>
          <cell r="BF93">
            <v>0</v>
          </cell>
          <cell r="BG93">
            <v>20400</v>
          </cell>
          <cell r="BH93">
            <v>0</v>
          </cell>
          <cell r="BI93">
            <v>105600</v>
          </cell>
          <cell r="BJ93">
            <v>0</v>
          </cell>
          <cell r="BK93">
            <v>127200</v>
          </cell>
          <cell r="BL93">
            <v>0</v>
          </cell>
          <cell r="BM93">
            <v>60000</v>
          </cell>
          <cell r="BN93">
            <v>0</v>
          </cell>
          <cell r="BO93">
            <v>63600</v>
          </cell>
          <cell r="BP93">
            <v>0</v>
          </cell>
          <cell r="BQ93">
            <v>62400</v>
          </cell>
          <cell r="BR93">
            <v>0</v>
          </cell>
          <cell r="BS93">
            <v>132000</v>
          </cell>
          <cell r="BT93">
            <v>0</v>
          </cell>
          <cell r="BU93">
            <v>120000</v>
          </cell>
          <cell r="BV93">
            <v>0</v>
          </cell>
          <cell r="BW93">
            <v>371880</v>
          </cell>
          <cell r="BX93">
            <v>623880</v>
          </cell>
          <cell r="BY93">
            <v>830280</v>
          </cell>
        </row>
        <row r="94">
          <cell r="D94">
            <v>39508</v>
          </cell>
          <cell r="E94">
            <v>2.79940435916586</v>
          </cell>
          <cell r="F94">
            <v>0.343404167673095</v>
          </cell>
          <cell r="G94">
            <v>-0.125474599726708</v>
          </cell>
          <cell r="H94">
            <v>0.00660392630140567</v>
          </cell>
          <cell r="I94">
            <v>-0.191513862740764</v>
          </cell>
          <cell r="J94">
            <v>0</v>
          </cell>
          <cell r="K94">
            <v>21.5591787231882</v>
          </cell>
          <cell r="L94">
            <v>21.1260923167228</v>
          </cell>
          <cell r="M94">
            <v>10.5630461583614</v>
          </cell>
          <cell r="N94">
            <v>0</v>
          </cell>
          <cell r="O94">
            <v>0</v>
          </cell>
          <cell r="P94">
            <v>22.995532693744</v>
          </cell>
          <cell r="Q94">
            <v>21.1260923167228</v>
          </cell>
          <cell r="R94">
            <v>10.5630461583614</v>
          </cell>
          <cell r="S94">
            <v>0</v>
          </cell>
          <cell r="T94">
            <v>0</v>
          </cell>
          <cell r="U94">
            <v>22.0544731957937</v>
          </cell>
          <cell r="V94">
            <v>23.0450621410045</v>
          </cell>
          <cell r="W94">
            <v>21.5591787231882</v>
          </cell>
          <cell r="X94">
            <v>21.1260923167228</v>
          </cell>
          <cell r="Y94">
            <v>10.5630461583614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</row>
        <row r="95">
          <cell r="D95">
            <v>39539</v>
          </cell>
          <cell r="E95">
            <v>2.66444914358404</v>
          </cell>
          <cell r="F95">
            <v>0.440133364448053</v>
          </cell>
          <cell r="G95">
            <v>-0.154375135291481</v>
          </cell>
          <cell r="H95">
            <v>0.00656915469325453</v>
          </cell>
          <cell r="I95">
            <v>-0.233204991610536</v>
          </cell>
          <cell r="J95">
            <v>0</v>
          </cell>
          <cell r="K95">
            <v>20.2343311398013</v>
          </cell>
          <cell r="L95">
            <v>20.3526207621881</v>
          </cell>
          <cell r="M95">
            <v>10.1763103810941</v>
          </cell>
          <cell r="N95">
            <v>1</v>
          </cell>
          <cell r="O95">
            <v>0</v>
          </cell>
          <cell r="P95">
            <v>21.9833685768803</v>
          </cell>
          <cell r="Q95">
            <v>20.3526207621881</v>
          </cell>
          <cell r="R95">
            <v>10.1763103810941</v>
          </cell>
          <cell r="S95">
            <v>0</v>
          </cell>
          <cell r="T95">
            <v>0</v>
          </cell>
          <cell r="U95">
            <v>20.8255550621942</v>
          </cell>
          <cell r="V95">
            <v>22.0326372370797</v>
          </cell>
          <cell r="W95">
            <v>20.2343311398013</v>
          </cell>
          <cell r="X95">
            <v>20.3526207621881</v>
          </cell>
          <cell r="Y95">
            <v>10.1763103810941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1</v>
          </cell>
          <cell r="AE95">
            <v>0</v>
          </cell>
          <cell r="AF95">
            <v>5880</v>
          </cell>
          <cell r="AG95">
            <v>0</v>
          </cell>
          <cell r="AH95">
            <v>48000</v>
          </cell>
          <cell r="AI95">
            <v>0</v>
          </cell>
          <cell r="AJ95">
            <v>54000</v>
          </cell>
          <cell r="AK95">
            <v>0</v>
          </cell>
          <cell r="AL95">
            <v>60000</v>
          </cell>
          <cell r="AM95">
            <v>0</v>
          </cell>
          <cell r="AN95">
            <v>60000</v>
          </cell>
          <cell r="AO95">
            <v>0</v>
          </cell>
          <cell r="AP95">
            <v>86400</v>
          </cell>
          <cell r="AQ95">
            <v>0</v>
          </cell>
          <cell r="AR95">
            <v>61200</v>
          </cell>
          <cell r="AS95">
            <v>0</v>
          </cell>
          <cell r="AT95">
            <v>132000</v>
          </cell>
          <cell r="AU95">
            <v>0</v>
          </cell>
          <cell r="AV95">
            <v>152280</v>
          </cell>
          <cell r="AW95">
            <v>447480</v>
          </cell>
          <cell r="AX95">
            <v>507480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</row>
        <row r="96">
          <cell r="D96">
            <v>39569</v>
          </cell>
          <cell r="E96">
            <v>2.63451210500204</v>
          </cell>
          <cell r="F96">
            <v>0.437887152158613</v>
          </cell>
          <cell r="G96">
            <v>-0.153587284712349</v>
          </cell>
          <cell r="H96">
            <v>0.00653562913669571</v>
          </cell>
          <cell r="I96">
            <v>-0.232014834352698</v>
          </cell>
          <cell r="J96">
            <v>0</v>
          </cell>
          <cell r="K96">
            <v>20.0187295298701</v>
          </cell>
          <cell r="L96">
            <v>23.5165661159499</v>
          </cell>
          <cell r="M96">
            <v>11.7582830579749</v>
          </cell>
          <cell r="N96">
            <v>1</v>
          </cell>
          <cell r="O96">
            <v>0</v>
          </cell>
          <cell r="P96">
            <v>21.7588407875153</v>
          </cell>
          <cell r="Q96">
            <v>23.5165661159499</v>
          </cell>
          <cell r="R96">
            <v>11.7582830579749</v>
          </cell>
          <cell r="S96">
            <v>1</v>
          </cell>
          <cell r="T96">
            <v>0</v>
          </cell>
          <cell r="U96">
            <v>20.6069361521727</v>
          </cell>
          <cell r="V96">
            <v>21.8078580060405</v>
          </cell>
          <cell r="W96">
            <v>20.0187295298701</v>
          </cell>
          <cell r="X96">
            <v>23.5165661159499</v>
          </cell>
          <cell r="Y96">
            <v>11.7582830579749</v>
          </cell>
          <cell r="Z96">
            <v>1</v>
          </cell>
          <cell r="AA96">
            <v>0</v>
          </cell>
          <cell r="AB96">
            <v>1</v>
          </cell>
          <cell r="AC96">
            <v>1</v>
          </cell>
          <cell r="AD96">
            <v>1</v>
          </cell>
          <cell r="AE96">
            <v>0</v>
          </cell>
          <cell r="AF96">
            <v>5880</v>
          </cell>
          <cell r="AG96">
            <v>0</v>
          </cell>
          <cell r="AH96">
            <v>48000</v>
          </cell>
          <cell r="AI96">
            <v>0</v>
          </cell>
          <cell r="AJ96">
            <v>54000</v>
          </cell>
          <cell r="AK96">
            <v>0</v>
          </cell>
          <cell r="AL96">
            <v>60000</v>
          </cell>
          <cell r="AM96">
            <v>0</v>
          </cell>
          <cell r="AN96">
            <v>60000</v>
          </cell>
          <cell r="AO96">
            <v>0</v>
          </cell>
          <cell r="AP96">
            <v>86400</v>
          </cell>
          <cell r="AQ96">
            <v>0</v>
          </cell>
          <cell r="AR96">
            <v>61200</v>
          </cell>
          <cell r="AS96">
            <v>0</v>
          </cell>
          <cell r="AT96">
            <v>132000</v>
          </cell>
          <cell r="AU96">
            <v>0</v>
          </cell>
          <cell r="AV96">
            <v>152280</v>
          </cell>
          <cell r="AW96">
            <v>447480</v>
          </cell>
          <cell r="AX96">
            <v>507480</v>
          </cell>
          <cell r="AY96">
            <v>62400</v>
          </cell>
          <cell r="AZ96">
            <v>0</v>
          </cell>
          <cell r="BA96">
            <v>60000</v>
          </cell>
          <cell r="BB96">
            <v>0</v>
          </cell>
          <cell r="BC96">
            <v>10560</v>
          </cell>
          <cell r="BD96">
            <v>0</v>
          </cell>
          <cell r="BE96">
            <v>6120</v>
          </cell>
          <cell r="BF96">
            <v>0</v>
          </cell>
          <cell r="BG96">
            <v>20400</v>
          </cell>
          <cell r="BH96">
            <v>0</v>
          </cell>
          <cell r="BI96">
            <v>105600</v>
          </cell>
          <cell r="BJ96">
            <v>0</v>
          </cell>
          <cell r="BK96">
            <v>127200</v>
          </cell>
          <cell r="BL96">
            <v>0</v>
          </cell>
          <cell r="BM96">
            <v>60000</v>
          </cell>
          <cell r="BN96">
            <v>0</v>
          </cell>
          <cell r="BO96">
            <v>63600</v>
          </cell>
          <cell r="BP96">
            <v>0</v>
          </cell>
          <cell r="BQ96">
            <v>62400</v>
          </cell>
          <cell r="BR96">
            <v>0</v>
          </cell>
          <cell r="BS96">
            <v>132000</v>
          </cell>
          <cell r="BT96">
            <v>0</v>
          </cell>
          <cell r="BU96">
            <v>120000</v>
          </cell>
          <cell r="BV96">
            <v>0</v>
          </cell>
          <cell r="BW96">
            <v>371880</v>
          </cell>
          <cell r="BX96">
            <v>623880</v>
          </cell>
          <cell r="BY96">
            <v>830280</v>
          </cell>
        </row>
        <row r="97">
          <cell r="D97">
            <v>39600</v>
          </cell>
          <cell r="E97">
            <v>2.63945247308358</v>
          </cell>
          <cell r="F97">
            <v>0.435574669203448</v>
          </cell>
          <cell r="G97">
            <v>-0.152776189944493</v>
          </cell>
          <cell r="H97">
            <v>0.0065011144657231</v>
          </cell>
          <cell r="I97">
            <v>-0.23078956353317</v>
          </cell>
          <cell r="J97">
            <v>0</v>
          </cell>
          <cell r="K97">
            <v>20.0649718216281</v>
          </cell>
          <cell r="L97">
            <v>39.6451612460172</v>
          </cell>
          <cell r="M97">
            <v>19.8225806230086</v>
          </cell>
          <cell r="N97">
            <v>1</v>
          </cell>
          <cell r="O97">
            <v>0</v>
          </cell>
          <cell r="P97">
            <v>21.7958935481268</v>
          </cell>
          <cell r="Q97">
            <v>39.6451612460172</v>
          </cell>
          <cell r="R97">
            <v>19.8225806230086</v>
          </cell>
          <cell r="S97">
            <v>1</v>
          </cell>
          <cell r="T97">
            <v>0</v>
          </cell>
          <cell r="U97">
            <v>20.6500721235431</v>
          </cell>
          <cell r="V97">
            <v>21.8446519066198</v>
          </cell>
          <cell r="W97">
            <v>20.0649718216281</v>
          </cell>
          <cell r="X97">
            <v>39.6451612460172</v>
          </cell>
          <cell r="Y97">
            <v>19.8225806230086</v>
          </cell>
          <cell r="Z97">
            <v>1</v>
          </cell>
          <cell r="AA97">
            <v>0</v>
          </cell>
          <cell r="AB97">
            <v>1</v>
          </cell>
          <cell r="AC97">
            <v>1</v>
          </cell>
          <cell r="AD97">
            <v>1</v>
          </cell>
          <cell r="AE97">
            <v>0</v>
          </cell>
          <cell r="AF97">
            <v>5880</v>
          </cell>
          <cell r="AG97">
            <v>0</v>
          </cell>
          <cell r="AH97">
            <v>48000</v>
          </cell>
          <cell r="AI97">
            <v>0</v>
          </cell>
          <cell r="AJ97">
            <v>54000</v>
          </cell>
          <cell r="AK97">
            <v>0</v>
          </cell>
          <cell r="AL97">
            <v>60000</v>
          </cell>
          <cell r="AM97">
            <v>0</v>
          </cell>
          <cell r="AN97">
            <v>60000</v>
          </cell>
          <cell r="AO97">
            <v>0</v>
          </cell>
          <cell r="AP97">
            <v>86400</v>
          </cell>
          <cell r="AQ97">
            <v>0</v>
          </cell>
          <cell r="AR97">
            <v>61200</v>
          </cell>
          <cell r="AS97">
            <v>0</v>
          </cell>
          <cell r="AT97">
            <v>132000</v>
          </cell>
          <cell r="AU97">
            <v>0</v>
          </cell>
          <cell r="AV97">
            <v>152280</v>
          </cell>
          <cell r="AW97">
            <v>447480</v>
          </cell>
          <cell r="AX97">
            <v>507480</v>
          </cell>
          <cell r="AY97">
            <v>62400</v>
          </cell>
          <cell r="AZ97">
            <v>0</v>
          </cell>
          <cell r="BA97">
            <v>60000</v>
          </cell>
          <cell r="BB97">
            <v>0</v>
          </cell>
          <cell r="BC97">
            <v>10560</v>
          </cell>
          <cell r="BD97">
            <v>0</v>
          </cell>
          <cell r="BE97">
            <v>6120</v>
          </cell>
          <cell r="BF97">
            <v>0</v>
          </cell>
          <cell r="BG97">
            <v>20400</v>
          </cell>
          <cell r="BH97">
            <v>0</v>
          </cell>
          <cell r="BI97">
            <v>105600</v>
          </cell>
          <cell r="BJ97">
            <v>0</v>
          </cell>
          <cell r="BK97">
            <v>127200</v>
          </cell>
          <cell r="BL97">
            <v>0</v>
          </cell>
          <cell r="BM97">
            <v>60000</v>
          </cell>
          <cell r="BN97">
            <v>0</v>
          </cell>
          <cell r="BO97">
            <v>63600</v>
          </cell>
          <cell r="BP97">
            <v>0</v>
          </cell>
          <cell r="BQ97">
            <v>62400</v>
          </cell>
          <cell r="BR97">
            <v>0</v>
          </cell>
          <cell r="BS97">
            <v>132000</v>
          </cell>
          <cell r="BT97">
            <v>0</v>
          </cell>
          <cell r="BU97">
            <v>120000</v>
          </cell>
          <cell r="BV97">
            <v>0</v>
          </cell>
          <cell r="BW97">
            <v>371880</v>
          </cell>
          <cell r="BX97">
            <v>623880</v>
          </cell>
          <cell r="BY97">
            <v>830280</v>
          </cell>
        </row>
        <row r="98">
          <cell r="D98">
            <v>39630</v>
          </cell>
          <cell r="E98">
            <v>2.64534545883095</v>
          </cell>
          <cell r="F98">
            <v>0.433345099612894</v>
          </cell>
          <cell r="G98">
            <v>-0.151994176729896</v>
          </cell>
          <cell r="H98">
            <v>0.00646783730765514</v>
          </cell>
          <cell r="I98">
            <v>-0.229608224421757</v>
          </cell>
          <cell r="J98">
            <v>0</v>
          </cell>
          <cell r="K98">
            <v>20.118029258069</v>
          </cell>
          <cell r="L98">
            <v>40.7032643877892</v>
          </cell>
          <cell r="M98">
            <v>20.3516321938946</v>
          </cell>
          <cell r="N98">
            <v>1</v>
          </cell>
          <cell r="O98">
            <v>1</v>
          </cell>
          <cell r="P98">
            <v>21.8400909412321</v>
          </cell>
          <cell r="Q98">
            <v>40.7032643877892</v>
          </cell>
          <cell r="R98">
            <v>20.3516321938946</v>
          </cell>
          <cell r="S98">
            <v>1</v>
          </cell>
          <cell r="T98">
            <v>0</v>
          </cell>
          <cell r="U98">
            <v>20.7001346157579</v>
          </cell>
          <cell r="V98">
            <v>21.8885997210395</v>
          </cell>
          <cell r="W98">
            <v>20.118029258069</v>
          </cell>
          <cell r="X98">
            <v>40.7032643877892</v>
          </cell>
          <cell r="Y98">
            <v>20.3516321938946</v>
          </cell>
          <cell r="Z98">
            <v>1</v>
          </cell>
          <cell r="AA98">
            <v>0</v>
          </cell>
          <cell r="AB98">
            <v>1</v>
          </cell>
          <cell r="AC98">
            <v>1</v>
          </cell>
          <cell r="AD98">
            <v>1</v>
          </cell>
          <cell r="AE98">
            <v>1</v>
          </cell>
          <cell r="AF98">
            <v>5880</v>
          </cell>
          <cell r="AG98">
            <v>5880</v>
          </cell>
          <cell r="AH98">
            <v>48000</v>
          </cell>
          <cell r="AI98">
            <v>48000</v>
          </cell>
          <cell r="AJ98">
            <v>54000</v>
          </cell>
          <cell r="AK98">
            <v>54000</v>
          </cell>
          <cell r="AL98">
            <v>60000</v>
          </cell>
          <cell r="AM98">
            <v>30000</v>
          </cell>
          <cell r="AN98">
            <v>60000</v>
          </cell>
          <cell r="AO98">
            <v>30000</v>
          </cell>
          <cell r="AP98">
            <v>86400</v>
          </cell>
          <cell r="AQ98">
            <v>30000</v>
          </cell>
          <cell r="AR98">
            <v>61200</v>
          </cell>
          <cell r="AS98">
            <v>30600</v>
          </cell>
          <cell r="AT98">
            <v>132000</v>
          </cell>
          <cell r="AU98">
            <v>66000</v>
          </cell>
          <cell r="AV98">
            <v>218160</v>
          </cell>
          <cell r="AW98">
            <v>711960</v>
          </cell>
          <cell r="AX98">
            <v>801960</v>
          </cell>
          <cell r="AY98">
            <v>62400</v>
          </cell>
          <cell r="AZ98">
            <v>0</v>
          </cell>
          <cell r="BA98">
            <v>60000</v>
          </cell>
          <cell r="BB98">
            <v>0</v>
          </cell>
          <cell r="BC98">
            <v>10560</v>
          </cell>
          <cell r="BD98">
            <v>0</v>
          </cell>
          <cell r="BE98">
            <v>6120</v>
          </cell>
          <cell r="BF98">
            <v>0</v>
          </cell>
          <cell r="BG98">
            <v>20400</v>
          </cell>
          <cell r="BH98">
            <v>0</v>
          </cell>
          <cell r="BI98">
            <v>105600</v>
          </cell>
          <cell r="BJ98">
            <v>0</v>
          </cell>
          <cell r="BK98">
            <v>127200</v>
          </cell>
          <cell r="BL98">
            <v>0</v>
          </cell>
          <cell r="BM98">
            <v>60000</v>
          </cell>
          <cell r="BN98">
            <v>0</v>
          </cell>
          <cell r="BO98">
            <v>63600</v>
          </cell>
          <cell r="BP98">
            <v>0</v>
          </cell>
          <cell r="BQ98">
            <v>62400</v>
          </cell>
          <cell r="BR98">
            <v>0</v>
          </cell>
          <cell r="BS98">
            <v>132000</v>
          </cell>
          <cell r="BT98">
            <v>0</v>
          </cell>
          <cell r="BU98">
            <v>120000</v>
          </cell>
          <cell r="BV98">
            <v>0</v>
          </cell>
          <cell r="BW98">
            <v>371880</v>
          </cell>
          <cell r="BX98">
            <v>623880</v>
          </cell>
          <cell r="BY98">
            <v>830280</v>
          </cell>
        </row>
        <row r="99">
          <cell r="D99">
            <v>39661</v>
          </cell>
          <cell r="E99">
            <v>2.644200990241</v>
          </cell>
          <cell r="F99">
            <v>0.431049796462645</v>
          </cell>
          <cell r="G99">
            <v>-0.15118910771451</v>
          </cell>
          <cell r="H99">
            <v>0.00643357905168127</v>
          </cell>
          <cell r="I99">
            <v>-0.228392056334685</v>
          </cell>
          <cell r="J99">
            <v>0</v>
          </cell>
          <cell r="K99">
            <v>20.1185670042974</v>
          </cell>
          <cell r="L99">
            <v>46.9212500681408</v>
          </cell>
          <cell r="M99">
            <v>23.4606250340704</v>
          </cell>
          <cell r="N99">
            <v>1</v>
          </cell>
          <cell r="O99">
            <v>1</v>
          </cell>
          <cell r="P99">
            <v>21.8315074268075</v>
          </cell>
          <cell r="Q99">
            <v>46.9212500681408</v>
          </cell>
          <cell r="R99">
            <v>23.4606250340704</v>
          </cell>
          <cell r="S99">
            <v>1</v>
          </cell>
          <cell r="T99">
            <v>1</v>
          </cell>
          <cell r="U99">
            <v>20.6975891189487</v>
          </cell>
          <cell r="V99">
            <v>21.8797592696951</v>
          </cell>
          <cell r="W99">
            <v>20.1185670042974</v>
          </cell>
          <cell r="X99">
            <v>46.9212500681408</v>
          </cell>
          <cell r="Y99">
            <v>23.4606250340704</v>
          </cell>
          <cell r="Z99">
            <v>1</v>
          </cell>
          <cell r="AA99">
            <v>1</v>
          </cell>
          <cell r="AB99">
            <v>1</v>
          </cell>
          <cell r="AC99">
            <v>1</v>
          </cell>
          <cell r="AD99">
            <v>1</v>
          </cell>
          <cell r="AE99">
            <v>1</v>
          </cell>
          <cell r="AF99">
            <v>5880</v>
          </cell>
          <cell r="AG99">
            <v>5880</v>
          </cell>
          <cell r="AH99">
            <v>48000</v>
          </cell>
          <cell r="AI99">
            <v>48000</v>
          </cell>
          <cell r="AJ99">
            <v>54000</v>
          </cell>
          <cell r="AK99">
            <v>54000</v>
          </cell>
          <cell r="AL99">
            <v>60000</v>
          </cell>
          <cell r="AM99">
            <v>30000</v>
          </cell>
          <cell r="AN99">
            <v>60000</v>
          </cell>
          <cell r="AO99">
            <v>30000</v>
          </cell>
          <cell r="AP99">
            <v>86400</v>
          </cell>
          <cell r="AQ99">
            <v>30000</v>
          </cell>
          <cell r="AR99">
            <v>61200</v>
          </cell>
          <cell r="AS99">
            <v>30600</v>
          </cell>
          <cell r="AT99">
            <v>132000</v>
          </cell>
          <cell r="AU99">
            <v>66000</v>
          </cell>
          <cell r="AV99">
            <v>218160</v>
          </cell>
          <cell r="AW99">
            <v>711960</v>
          </cell>
          <cell r="AX99">
            <v>801960</v>
          </cell>
          <cell r="AY99">
            <v>62400</v>
          </cell>
          <cell r="AZ99">
            <v>31200</v>
          </cell>
          <cell r="BA99">
            <v>60000</v>
          </cell>
          <cell r="BB99">
            <v>30000</v>
          </cell>
          <cell r="BC99">
            <v>10560</v>
          </cell>
          <cell r="BD99">
            <v>5280</v>
          </cell>
          <cell r="BE99">
            <v>6120</v>
          </cell>
          <cell r="BF99">
            <v>3060</v>
          </cell>
          <cell r="BG99">
            <v>20400</v>
          </cell>
          <cell r="BH99">
            <v>10200</v>
          </cell>
          <cell r="BI99">
            <v>105600</v>
          </cell>
          <cell r="BJ99">
            <v>52800</v>
          </cell>
          <cell r="BK99">
            <v>127200</v>
          </cell>
          <cell r="BL99">
            <v>63600</v>
          </cell>
          <cell r="BM99">
            <v>60000</v>
          </cell>
          <cell r="BN99">
            <v>30000</v>
          </cell>
          <cell r="BO99">
            <v>63600</v>
          </cell>
          <cell r="BP99">
            <v>31800</v>
          </cell>
          <cell r="BQ99">
            <v>62400</v>
          </cell>
          <cell r="BR99">
            <v>31200</v>
          </cell>
          <cell r="BS99">
            <v>132000</v>
          </cell>
          <cell r="BT99">
            <v>66000</v>
          </cell>
          <cell r="BU99">
            <v>120000</v>
          </cell>
          <cell r="BV99">
            <v>60000</v>
          </cell>
          <cell r="BW99">
            <v>557820</v>
          </cell>
          <cell r="BX99">
            <v>935820</v>
          </cell>
          <cell r="BY99">
            <v>1245420</v>
          </cell>
        </row>
        <row r="100">
          <cell r="D100">
            <v>39692</v>
          </cell>
          <cell r="E100">
            <v>2.64361316633152</v>
          </cell>
          <cell r="F100">
            <v>0.42876321022564</v>
          </cell>
          <cell r="G100">
            <v>-0.150387096123918</v>
          </cell>
          <cell r="H100">
            <v>0.00639945089889015</v>
          </cell>
          <cell r="I100">
            <v>-0.2271805069106</v>
          </cell>
          <cell r="J100">
            <v>0</v>
          </cell>
          <cell r="K100">
            <v>20.1232449456569</v>
          </cell>
          <cell r="L100">
            <v>33.8734455089873</v>
          </cell>
          <cell r="M100">
            <v>16.9367227544937</v>
          </cell>
          <cell r="N100">
            <v>1</v>
          </cell>
          <cell r="O100">
            <v>0</v>
          </cell>
          <cell r="P100">
            <v>21.8270987474864</v>
          </cell>
          <cell r="Q100">
            <v>33.8734455089873</v>
          </cell>
          <cell r="R100">
            <v>16.9367227544937</v>
          </cell>
          <cell r="S100">
            <v>1</v>
          </cell>
          <cell r="T100">
            <v>0</v>
          </cell>
          <cell r="U100">
            <v>20.699195526557</v>
          </cell>
          <cell r="V100">
            <v>21.8750946292281</v>
          </cell>
          <cell r="W100">
            <v>20.1232449456569</v>
          </cell>
          <cell r="X100">
            <v>33.8734455089873</v>
          </cell>
          <cell r="Y100">
            <v>16.9367227544937</v>
          </cell>
          <cell r="Z100">
            <v>1</v>
          </cell>
          <cell r="AA100">
            <v>0</v>
          </cell>
          <cell r="AB100">
            <v>1</v>
          </cell>
          <cell r="AC100">
            <v>1</v>
          </cell>
          <cell r="AD100">
            <v>1</v>
          </cell>
          <cell r="AE100">
            <v>0</v>
          </cell>
          <cell r="AF100">
            <v>5880</v>
          </cell>
          <cell r="AG100">
            <v>0</v>
          </cell>
          <cell r="AH100">
            <v>48000</v>
          </cell>
          <cell r="AI100">
            <v>0</v>
          </cell>
          <cell r="AJ100">
            <v>54000</v>
          </cell>
          <cell r="AK100">
            <v>0</v>
          </cell>
          <cell r="AL100">
            <v>60000</v>
          </cell>
          <cell r="AM100">
            <v>0</v>
          </cell>
          <cell r="AN100">
            <v>60000</v>
          </cell>
          <cell r="AO100">
            <v>0</v>
          </cell>
          <cell r="AP100">
            <v>86400</v>
          </cell>
          <cell r="AQ100">
            <v>0</v>
          </cell>
          <cell r="AR100">
            <v>61200</v>
          </cell>
          <cell r="AS100">
            <v>0</v>
          </cell>
          <cell r="AT100">
            <v>132000</v>
          </cell>
          <cell r="AU100">
            <v>0</v>
          </cell>
          <cell r="AV100">
            <v>152280</v>
          </cell>
          <cell r="AW100">
            <v>447480</v>
          </cell>
          <cell r="AX100">
            <v>507480</v>
          </cell>
          <cell r="AY100">
            <v>62400</v>
          </cell>
          <cell r="AZ100">
            <v>0</v>
          </cell>
          <cell r="BA100">
            <v>60000</v>
          </cell>
          <cell r="BB100">
            <v>0</v>
          </cell>
          <cell r="BC100">
            <v>10560</v>
          </cell>
          <cell r="BD100">
            <v>0</v>
          </cell>
          <cell r="BE100">
            <v>6120</v>
          </cell>
          <cell r="BF100">
            <v>0</v>
          </cell>
          <cell r="BG100">
            <v>20400</v>
          </cell>
          <cell r="BH100">
            <v>0</v>
          </cell>
          <cell r="BI100">
            <v>105600</v>
          </cell>
          <cell r="BJ100">
            <v>0</v>
          </cell>
          <cell r="BK100">
            <v>127200</v>
          </cell>
          <cell r="BL100">
            <v>0</v>
          </cell>
          <cell r="BM100">
            <v>60000</v>
          </cell>
          <cell r="BN100">
            <v>0</v>
          </cell>
          <cell r="BO100">
            <v>63600</v>
          </cell>
          <cell r="BP100">
            <v>0</v>
          </cell>
          <cell r="BQ100">
            <v>62400</v>
          </cell>
          <cell r="BR100">
            <v>0</v>
          </cell>
          <cell r="BS100">
            <v>132000</v>
          </cell>
          <cell r="BT100">
            <v>0</v>
          </cell>
          <cell r="BU100">
            <v>120000</v>
          </cell>
          <cell r="BV100">
            <v>0</v>
          </cell>
          <cell r="BW100">
            <v>371880</v>
          </cell>
          <cell r="BX100">
            <v>623880</v>
          </cell>
          <cell r="BY100">
            <v>830280</v>
          </cell>
        </row>
        <row r="101">
          <cell r="D101">
            <v>39722</v>
          </cell>
          <cell r="E101">
            <v>2.64912037147992</v>
          </cell>
          <cell r="F101">
            <v>0.426558675532695</v>
          </cell>
          <cell r="G101">
            <v>-0.149613863806244</v>
          </cell>
          <cell r="H101">
            <v>0.00636654739601038</v>
          </cell>
          <cell r="I101">
            <v>-0.226012432558368</v>
          </cell>
          <cell r="J101">
            <v>0</v>
          </cell>
          <cell r="K101">
            <v>20.1733095419116</v>
          </cell>
          <cell r="L101">
            <v>41.4277605605791</v>
          </cell>
          <cell r="M101">
            <v>20.7138802802896</v>
          </cell>
          <cell r="N101">
            <v>1</v>
          </cell>
          <cell r="O101">
            <v>1</v>
          </cell>
          <cell r="P101">
            <v>21.8684027860994</v>
          </cell>
          <cell r="Q101">
            <v>41.4277605605791</v>
          </cell>
          <cell r="R101">
            <v>20.7138802802896</v>
          </cell>
          <cell r="S101">
            <v>1</v>
          </cell>
          <cell r="T101">
            <v>0</v>
          </cell>
          <cell r="U101">
            <v>20.7462988075526</v>
          </cell>
          <cell r="V101">
            <v>21.9161518915695</v>
          </cell>
          <cell r="W101">
            <v>20.1733095419116</v>
          </cell>
          <cell r="X101">
            <v>41.4277605605791</v>
          </cell>
          <cell r="Y101">
            <v>20.7138802802896</v>
          </cell>
          <cell r="Z101">
            <v>1</v>
          </cell>
          <cell r="AA101">
            <v>0</v>
          </cell>
          <cell r="AB101">
            <v>1</v>
          </cell>
          <cell r="AC101">
            <v>1</v>
          </cell>
          <cell r="AD101">
            <v>1</v>
          </cell>
          <cell r="AE101">
            <v>1</v>
          </cell>
          <cell r="AF101">
            <v>5880</v>
          </cell>
          <cell r="AG101">
            <v>5880</v>
          </cell>
          <cell r="AH101">
            <v>48000</v>
          </cell>
          <cell r="AI101">
            <v>48000</v>
          </cell>
          <cell r="AJ101">
            <v>54000</v>
          </cell>
          <cell r="AK101">
            <v>54000</v>
          </cell>
          <cell r="AL101">
            <v>60000</v>
          </cell>
          <cell r="AM101">
            <v>30000</v>
          </cell>
          <cell r="AN101">
            <v>60000</v>
          </cell>
          <cell r="AO101">
            <v>30000</v>
          </cell>
          <cell r="AP101">
            <v>86400</v>
          </cell>
          <cell r="AQ101">
            <v>30000</v>
          </cell>
          <cell r="AR101">
            <v>61200</v>
          </cell>
          <cell r="AS101">
            <v>30600</v>
          </cell>
          <cell r="AT101">
            <v>132000</v>
          </cell>
          <cell r="AU101">
            <v>66000</v>
          </cell>
          <cell r="AV101">
            <v>218160</v>
          </cell>
          <cell r="AW101">
            <v>711960</v>
          </cell>
          <cell r="AX101">
            <v>801960</v>
          </cell>
          <cell r="AY101">
            <v>62400</v>
          </cell>
          <cell r="AZ101">
            <v>0</v>
          </cell>
          <cell r="BA101">
            <v>60000</v>
          </cell>
          <cell r="BB101">
            <v>0</v>
          </cell>
          <cell r="BC101">
            <v>10560</v>
          </cell>
          <cell r="BD101">
            <v>0</v>
          </cell>
          <cell r="BE101">
            <v>6120</v>
          </cell>
          <cell r="BF101">
            <v>0</v>
          </cell>
          <cell r="BG101">
            <v>20400</v>
          </cell>
          <cell r="BH101">
            <v>0</v>
          </cell>
          <cell r="BI101">
            <v>105600</v>
          </cell>
          <cell r="BJ101">
            <v>0</v>
          </cell>
          <cell r="BK101">
            <v>127200</v>
          </cell>
          <cell r="BL101">
            <v>0</v>
          </cell>
          <cell r="BM101">
            <v>60000</v>
          </cell>
          <cell r="BN101">
            <v>0</v>
          </cell>
          <cell r="BO101">
            <v>63600</v>
          </cell>
          <cell r="BP101">
            <v>0</v>
          </cell>
          <cell r="BQ101">
            <v>62400</v>
          </cell>
          <cell r="BR101">
            <v>0</v>
          </cell>
          <cell r="BS101">
            <v>132000</v>
          </cell>
          <cell r="BT101">
            <v>0</v>
          </cell>
          <cell r="BU101">
            <v>120000</v>
          </cell>
          <cell r="BV101">
            <v>0</v>
          </cell>
          <cell r="BW101">
            <v>371880</v>
          </cell>
          <cell r="BX101">
            <v>623880</v>
          </cell>
          <cell r="BY101">
            <v>830280</v>
          </cell>
        </row>
        <row r="102">
          <cell r="D102">
            <v>39753</v>
          </cell>
          <cell r="E102">
            <v>2.72368344679515</v>
          </cell>
          <cell r="F102">
            <v>0.329299091451635</v>
          </cell>
          <cell r="G102">
            <v>-0.120320821876559</v>
          </cell>
          <cell r="H102">
            <v>0.00633267483560836</v>
          </cell>
          <cell r="I102">
            <v>-0.183647570232642</v>
          </cell>
          <cell r="J102">
            <v>0</v>
          </cell>
          <cell r="K102">
            <v>21.0502690742188</v>
          </cell>
          <cell r="L102">
            <v>22.2093239159621</v>
          </cell>
          <cell r="M102">
            <v>11.104661957981</v>
          </cell>
          <cell r="N102">
            <v>1</v>
          </cell>
          <cell r="O102">
            <v>0</v>
          </cell>
          <cell r="P102">
            <v>22.4276258509637</v>
          </cell>
          <cell r="Q102">
            <v>22.2093239159621</v>
          </cell>
          <cell r="R102">
            <v>11.104661957981</v>
          </cell>
          <cell r="S102">
            <v>0</v>
          </cell>
          <cell r="T102">
            <v>0</v>
          </cell>
          <cell r="U102">
            <v>21.5252196868895</v>
          </cell>
          <cell r="V102">
            <v>22.4751209122307</v>
          </cell>
          <cell r="W102">
            <v>21.0502690742188</v>
          </cell>
          <cell r="X102">
            <v>22.2093239159621</v>
          </cell>
          <cell r="Y102">
            <v>11.104661957981</v>
          </cell>
          <cell r="Z102">
            <v>1</v>
          </cell>
          <cell r="AA102">
            <v>0</v>
          </cell>
          <cell r="AB102">
            <v>0</v>
          </cell>
          <cell r="AC102">
            <v>0</v>
          </cell>
          <cell r="AD102">
            <v>1</v>
          </cell>
          <cell r="AE102">
            <v>0</v>
          </cell>
          <cell r="AF102">
            <v>5880</v>
          </cell>
          <cell r="AG102">
            <v>0</v>
          </cell>
          <cell r="AH102">
            <v>48000</v>
          </cell>
          <cell r="AI102">
            <v>0</v>
          </cell>
          <cell r="AJ102">
            <v>54000</v>
          </cell>
          <cell r="AK102">
            <v>0</v>
          </cell>
          <cell r="AL102">
            <v>60000</v>
          </cell>
          <cell r="AM102">
            <v>0</v>
          </cell>
          <cell r="AN102">
            <v>60000</v>
          </cell>
          <cell r="AO102">
            <v>0</v>
          </cell>
          <cell r="AP102">
            <v>86400</v>
          </cell>
          <cell r="AQ102">
            <v>0</v>
          </cell>
          <cell r="AR102">
            <v>61200</v>
          </cell>
          <cell r="AS102">
            <v>0</v>
          </cell>
          <cell r="AT102">
            <v>132000</v>
          </cell>
          <cell r="AU102">
            <v>0</v>
          </cell>
          <cell r="AV102">
            <v>152280</v>
          </cell>
          <cell r="AW102">
            <v>447480</v>
          </cell>
          <cell r="AX102">
            <v>507480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0</v>
          </cell>
        </row>
        <row r="103">
          <cell r="D103">
            <v>39783</v>
          </cell>
          <cell r="E103">
            <v>2.78838814712426</v>
          </cell>
          <cell r="F103">
            <v>0.327600957185859</v>
          </cell>
          <cell r="G103">
            <v>-0.119700349740987</v>
          </cell>
          <cell r="H103">
            <v>0.00630001840742037</v>
          </cell>
          <cell r="I103">
            <v>-0.182700533815191</v>
          </cell>
          <cell r="J103">
            <v>0</v>
          </cell>
          <cell r="K103">
            <v>21.542657099818</v>
          </cell>
          <cell r="L103">
            <v>12.6447669455334</v>
          </cell>
          <cell r="M103">
            <v>6.32238347276672</v>
          </cell>
          <cell r="N103">
            <v>0</v>
          </cell>
          <cell r="O103">
            <v>0</v>
          </cell>
          <cell r="P103">
            <v>22.9129111034319</v>
          </cell>
          <cell r="Q103">
            <v>12.6447669455334</v>
          </cell>
          <cell r="R103">
            <v>6.32238347276672</v>
          </cell>
          <cell r="S103">
            <v>0</v>
          </cell>
          <cell r="T103">
            <v>0</v>
          </cell>
          <cell r="U103">
            <v>22.0151584803745</v>
          </cell>
          <cell r="V103">
            <v>22.9601612414876</v>
          </cell>
          <cell r="W103">
            <v>21.542657099818</v>
          </cell>
          <cell r="X103">
            <v>12.6447669455334</v>
          </cell>
          <cell r="Y103">
            <v>6.32238347276672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0</v>
          </cell>
        </row>
        <row r="104">
          <cell r="D104">
            <v>39814</v>
          </cell>
          <cell r="E104">
            <v>2.8512123963603</v>
          </cell>
          <cell r="F104">
            <v>0.32585284529832</v>
          </cell>
          <cell r="G104">
            <v>-0.119061616551309</v>
          </cell>
          <cell r="H104">
            <v>0.00626640087112153</v>
          </cell>
          <cell r="I104">
            <v>-0.181725625262524</v>
          </cell>
          <cell r="J104">
            <v>0</v>
          </cell>
          <cell r="K104">
            <v>22.0211507832333</v>
          </cell>
          <cell r="L104">
            <v>32.3801852293201</v>
          </cell>
          <cell r="M104">
            <v>16.1900926146601</v>
          </cell>
          <cell r="N104">
            <v>1</v>
          </cell>
          <cell r="O104">
            <v>0</v>
          </cell>
          <cell r="P104">
            <v>23.3840929727022</v>
          </cell>
          <cell r="Q104">
            <v>32.3801852293201</v>
          </cell>
          <cell r="R104">
            <v>16.1900926146601</v>
          </cell>
          <cell r="S104">
            <v>1</v>
          </cell>
          <cell r="T104">
            <v>0</v>
          </cell>
          <cell r="U104">
            <v>22.4911308485674</v>
          </cell>
          <cell r="V104">
            <v>23.4310909792356</v>
          </cell>
          <cell r="W104">
            <v>22.0211507832333</v>
          </cell>
          <cell r="X104">
            <v>32.3801852293201</v>
          </cell>
          <cell r="Y104">
            <v>16.1900926146601</v>
          </cell>
          <cell r="Z104">
            <v>1</v>
          </cell>
          <cell r="AA104">
            <v>0</v>
          </cell>
          <cell r="AB104">
            <v>1</v>
          </cell>
          <cell r="AC104">
            <v>1</v>
          </cell>
          <cell r="AD104">
            <v>1</v>
          </cell>
          <cell r="AE104">
            <v>0</v>
          </cell>
          <cell r="AF104">
            <v>5880</v>
          </cell>
          <cell r="AG104">
            <v>0</v>
          </cell>
          <cell r="AH104">
            <v>48000</v>
          </cell>
          <cell r="AI104">
            <v>0</v>
          </cell>
          <cell r="AJ104">
            <v>54000</v>
          </cell>
          <cell r="AK104">
            <v>0</v>
          </cell>
          <cell r="AL104">
            <v>60000</v>
          </cell>
          <cell r="AM104">
            <v>0</v>
          </cell>
          <cell r="AN104">
            <v>60000</v>
          </cell>
          <cell r="AO104">
            <v>0</v>
          </cell>
          <cell r="AP104">
            <v>86400</v>
          </cell>
          <cell r="AQ104">
            <v>0</v>
          </cell>
          <cell r="AR104">
            <v>61200</v>
          </cell>
          <cell r="AS104">
            <v>0</v>
          </cell>
          <cell r="AT104">
            <v>132000</v>
          </cell>
          <cell r="AU104">
            <v>0</v>
          </cell>
          <cell r="AV104">
            <v>152280</v>
          </cell>
          <cell r="AW104">
            <v>447480</v>
          </cell>
          <cell r="AX104">
            <v>507480</v>
          </cell>
          <cell r="AY104">
            <v>62400</v>
          </cell>
          <cell r="AZ104">
            <v>0</v>
          </cell>
          <cell r="BA104">
            <v>60000</v>
          </cell>
          <cell r="BB104">
            <v>0</v>
          </cell>
          <cell r="BC104">
            <v>10560</v>
          </cell>
          <cell r="BD104">
            <v>0</v>
          </cell>
          <cell r="BE104">
            <v>6120</v>
          </cell>
          <cell r="BF104">
            <v>0</v>
          </cell>
          <cell r="BG104">
            <v>20400</v>
          </cell>
          <cell r="BH104">
            <v>0</v>
          </cell>
          <cell r="BI104">
            <v>105600</v>
          </cell>
          <cell r="BJ104">
            <v>0</v>
          </cell>
          <cell r="BK104">
            <v>127200</v>
          </cell>
          <cell r="BL104">
            <v>0</v>
          </cell>
          <cell r="BM104">
            <v>60000</v>
          </cell>
          <cell r="BN104">
            <v>0</v>
          </cell>
          <cell r="BO104">
            <v>63600</v>
          </cell>
          <cell r="BP104">
            <v>0</v>
          </cell>
          <cell r="BQ104">
            <v>62400</v>
          </cell>
          <cell r="BR104">
            <v>0</v>
          </cell>
          <cell r="BS104">
            <v>132000</v>
          </cell>
          <cell r="BT104">
            <v>0</v>
          </cell>
          <cell r="BU104">
            <v>120000</v>
          </cell>
          <cell r="BV104">
            <v>0</v>
          </cell>
          <cell r="BW104">
            <v>371880</v>
          </cell>
          <cell r="BX104">
            <v>623880</v>
          </cell>
          <cell r="BY104">
            <v>830280</v>
          </cell>
        </row>
        <row r="105">
          <cell r="D105">
            <v>39845</v>
          </cell>
          <cell r="E105">
            <v>2.76990640996795</v>
          </cell>
          <cell r="F105">
            <v>0.324111461112361</v>
          </cell>
          <cell r="G105">
            <v>-0.118425341560286</v>
          </cell>
          <cell r="H105">
            <v>0.00623291271369925</v>
          </cell>
          <cell r="I105">
            <v>-0.180754468697278</v>
          </cell>
          <cell r="J105">
            <v>0</v>
          </cell>
          <cell r="K105">
            <v>21.41863955953</v>
          </cell>
          <cell r="L105">
            <v>25.9742301644175</v>
          </cell>
          <cell r="M105">
            <v>12.9871150822087</v>
          </cell>
          <cell r="N105">
            <v>1</v>
          </cell>
          <cell r="O105">
            <v>0</v>
          </cell>
          <cell r="P105">
            <v>22.7742980747596</v>
          </cell>
          <cell r="Q105">
            <v>25.9742301644175</v>
          </cell>
          <cell r="R105">
            <v>12.9871150822087</v>
          </cell>
          <cell r="S105">
            <v>1</v>
          </cell>
          <cell r="T105">
            <v>0</v>
          </cell>
          <cell r="U105">
            <v>21.8861080130575</v>
          </cell>
          <cell r="V105">
            <v>22.8210449201123</v>
          </cell>
          <cell r="W105">
            <v>21.41863955953</v>
          </cell>
          <cell r="X105">
            <v>25.9742301644175</v>
          </cell>
          <cell r="Y105">
            <v>12.9871150822087</v>
          </cell>
          <cell r="Z105">
            <v>1</v>
          </cell>
          <cell r="AA105">
            <v>0</v>
          </cell>
          <cell r="AB105">
            <v>1</v>
          </cell>
          <cell r="AC105">
            <v>1</v>
          </cell>
          <cell r="AD105">
            <v>1</v>
          </cell>
          <cell r="AE105">
            <v>0</v>
          </cell>
          <cell r="AF105">
            <v>5880</v>
          </cell>
          <cell r="AG105">
            <v>0</v>
          </cell>
          <cell r="AH105">
            <v>48000</v>
          </cell>
          <cell r="AI105">
            <v>0</v>
          </cell>
          <cell r="AJ105">
            <v>54000</v>
          </cell>
          <cell r="AK105">
            <v>0</v>
          </cell>
          <cell r="AL105">
            <v>60000</v>
          </cell>
          <cell r="AM105">
            <v>0</v>
          </cell>
          <cell r="AN105">
            <v>60000</v>
          </cell>
          <cell r="AO105">
            <v>0</v>
          </cell>
          <cell r="AP105">
            <v>86400</v>
          </cell>
          <cell r="AQ105">
            <v>0</v>
          </cell>
          <cell r="AR105">
            <v>61200</v>
          </cell>
          <cell r="AS105">
            <v>0</v>
          </cell>
          <cell r="AT105">
            <v>132000</v>
          </cell>
          <cell r="AU105">
            <v>0</v>
          </cell>
          <cell r="AV105">
            <v>152280</v>
          </cell>
          <cell r="AW105">
            <v>447480</v>
          </cell>
          <cell r="AX105">
            <v>507480</v>
          </cell>
          <cell r="AY105">
            <v>62400</v>
          </cell>
          <cell r="AZ105">
            <v>0</v>
          </cell>
          <cell r="BA105">
            <v>60000</v>
          </cell>
          <cell r="BB105">
            <v>0</v>
          </cell>
          <cell r="BC105">
            <v>10560</v>
          </cell>
          <cell r="BD105">
            <v>0</v>
          </cell>
          <cell r="BE105">
            <v>6120</v>
          </cell>
          <cell r="BF105">
            <v>0</v>
          </cell>
          <cell r="BG105">
            <v>20400</v>
          </cell>
          <cell r="BH105">
            <v>0</v>
          </cell>
          <cell r="BI105">
            <v>105600</v>
          </cell>
          <cell r="BJ105">
            <v>0</v>
          </cell>
          <cell r="BK105">
            <v>127200</v>
          </cell>
          <cell r="BL105">
            <v>0</v>
          </cell>
          <cell r="BM105">
            <v>60000</v>
          </cell>
          <cell r="BN105">
            <v>0</v>
          </cell>
          <cell r="BO105">
            <v>63600</v>
          </cell>
          <cell r="BP105">
            <v>0</v>
          </cell>
          <cell r="BQ105">
            <v>62400</v>
          </cell>
          <cell r="BR105">
            <v>0</v>
          </cell>
          <cell r="BS105">
            <v>132000</v>
          </cell>
          <cell r="BT105">
            <v>0</v>
          </cell>
          <cell r="BU105">
            <v>120000</v>
          </cell>
          <cell r="BV105">
            <v>0</v>
          </cell>
          <cell r="BW105">
            <v>371880</v>
          </cell>
          <cell r="BX105">
            <v>623880</v>
          </cell>
          <cell r="BY105">
            <v>830280</v>
          </cell>
        </row>
        <row r="106">
          <cell r="D106">
            <v>39873</v>
          </cell>
          <cell r="E106">
            <v>2.6634721955155</v>
          </cell>
          <cell r="F106">
            <v>0.322544373932943</v>
          </cell>
          <cell r="G106">
            <v>-0.11785275201396</v>
          </cell>
          <cell r="H106">
            <v>0.00620277642178737</v>
          </cell>
          <cell r="I106">
            <v>-0.179880516231834</v>
          </cell>
          <cell r="J106">
            <v>0</v>
          </cell>
          <cell r="K106">
            <v>20.6269375946275</v>
          </cell>
          <cell r="L106">
            <v>19.6458676774345</v>
          </cell>
          <cell r="M106">
            <v>9.82293383871724</v>
          </cell>
          <cell r="N106">
            <v>0</v>
          </cell>
          <cell r="O106">
            <v>0</v>
          </cell>
          <cell r="P106">
            <v>21.9760414663662</v>
          </cell>
          <cell r="Q106">
            <v>19.6458676774345</v>
          </cell>
          <cell r="R106">
            <v>9.82293383871724</v>
          </cell>
          <cell r="S106">
            <v>0</v>
          </cell>
          <cell r="T106">
            <v>0</v>
          </cell>
          <cell r="U106">
            <v>21.0921458262615</v>
          </cell>
          <cell r="V106">
            <v>22.0225622895296</v>
          </cell>
          <cell r="W106">
            <v>20.6269375946275</v>
          </cell>
          <cell r="X106">
            <v>19.6458676774345</v>
          </cell>
          <cell r="Y106">
            <v>9.82293383871724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</row>
        <row r="107">
          <cell r="D107">
            <v>39904</v>
          </cell>
          <cell r="E107">
            <v>2.53629545821419</v>
          </cell>
          <cell r="F107">
            <v>0.413358783022016</v>
          </cell>
          <cell r="G107">
            <v>-0.144984050761453</v>
          </cell>
          <cell r="H107">
            <v>0.00616953407495546</v>
          </cell>
          <cell r="I107">
            <v>-0.219018459660919</v>
          </cell>
          <cell r="J107">
            <v>0</v>
          </cell>
          <cell r="K107">
            <v>19.3795774891495</v>
          </cell>
          <cell r="L107">
            <v>18.8961723554551</v>
          </cell>
          <cell r="M107">
            <v>9.44808617772754</v>
          </cell>
          <cell r="N107">
            <v>0</v>
          </cell>
          <cell r="O107">
            <v>0</v>
          </cell>
          <cell r="P107">
            <v>21.0222159366064</v>
          </cell>
          <cell r="Q107">
            <v>18.8961723554551</v>
          </cell>
          <cell r="R107">
            <v>9.44808617772754</v>
          </cell>
          <cell r="S107">
            <v>0</v>
          </cell>
          <cell r="T107">
            <v>0</v>
          </cell>
          <cell r="U107">
            <v>19.9348355558955</v>
          </cell>
          <cell r="V107">
            <v>21.0684874421686</v>
          </cell>
          <cell r="W107">
            <v>19.3795774891495</v>
          </cell>
          <cell r="X107">
            <v>18.8961723554551</v>
          </cell>
          <cell r="Y107">
            <v>9.44808617772754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</row>
        <row r="108">
          <cell r="D108">
            <v>39934</v>
          </cell>
          <cell r="E108">
            <v>2.50777711402074</v>
          </cell>
          <cell r="F108">
            <v>0.41121161683649</v>
          </cell>
          <cell r="G108">
            <v>-0.144230940233694</v>
          </cell>
          <cell r="H108">
            <v>0.00613748681845507</v>
          </cell>
          <cell r="I108">
            <v>-0.217880782055155</v>
          </cell>
          <cell r="J108">
            <v>0</v>
          </cell>
          <cell r="K108">
            <v>19.1742224897419</v>
          </cell>
          <cell r="L108">
            <v>21.8667607865281</v>
          </cell>
          <cell r="M108">
            <v>10.933380393264</v>
          </cell>
          <cell r="N108">
            <v>1</v>
          </cell>
          <cell r="O108">
            <v>0</v>
          </cell>
          <cell r="P108">
            <v>20.8083283551556</v>
          </cell>
          <cell r="Q108">
            <v>21.8667607865281</v>
          </cell>
          <cell r="R108">
            <v>10.933380393264</v>
          </cell>
          <cell r="S108">
            <v>1</v>
          </cell>
          <cell r="T108">
            <v>0</v>
          </cell>
          <cell r="U108">
            <v>19.7265963034029</v>
          </cell>
          <cell r="V108">
            <v>20.854359506294</v>
          </cell>
          <cell r="W108">
            <v>19.1742224897419</v>
          </cell>
          <cell r="X108">
            <v>21.8667607865281</v>
          </cell>
          <cell r="Y108">
            <v>10.933380393264</v>
          </cell>
          <cell r="Z108">
            <v>1</v>
          </cell>
          <cell r="AA108">
            <v>0</v>
          </cell>
          <cell r="AB108">
            <v>1</v>
          </cell>
          <cell r="AC108">
            <v>1</v>
          </cell>
          <cell r="AD108">
            <v>1</v>
          </cell>
          <cell r="AE108">
            <v>0</v>
          </cell>
          <cell r="AF108">
            <v>5880</v>
          </cell>
          <cell r="AG108">
            <v>0</v>
          </cell>
          <cell r="AH108">
            <v>48000</v>
          </cell>
          <cell r="AI108">
            <v>0</v>
          </cell>
          <cell r="AJ108">
            <v>54000</v>
          </cell>
          <cell r="AK108">
            <v>0</v>
          </cell>
          <cell r="AL108">
            <v>60000</v>
          </cell>
          <cell r="AM108">
            <v>0</v>
          </cell>
          <cell r="AN108">
            <v>60000</v>
          </cell>
          <cell r="AO108">
            <v>0</v>
          </cell>
          <cell r="AP108">
            <v>86400</v>
          </cell>
          <cell r="AQ108">
            <v>0</v>
          </cell>
          <cell r="AR108">
            <v>61200</v>
          </cell>
          <cell r="AS108">
            <v>0</v>
          </cell>
          <cell r="AT108">
            <v>132000</v>
          </cell>
          <cell r="AU108">
            <v>0</v>
          </cell>
          <cell r="AV108">
            <v>152280</v>
          </cell>
          <cell r="AW108">
            <v>447480</v>
          </cell>
          <cell r="AX108">
            <v>507480</v>
          </cell>
          <cell r="AY108">
            <v>62400</v>
          </cell>
          <cell r="AZ108">
            <v>0</v>
          </cell>
          <cell r="BA108">
            <v>60000</v>
          </cell>
          <cell r="BB108">
            <v>0</v>
          </cell>
          <cell r="BC108">
            <v>10560</v>
          </cell>
          <cell r="BD108">
            <v>0</v>
          </cell>
          <cell r="BE108">
            <v>6120</v>
          </cell>
          <cell r="BF108">
            <v>0</v>
          </cell>
          <cell r="BG108">
            <v>20400</v>
          </cell>
          <cell r="BH108">
            <v>0</v>
          </cell>
          <cell r="BI108">
            <v>105600</v>
          </cell>
          <cell r="BJ108">
            <v>0</v>
          </cell>
          <cell r="BK108">
            <v>127200</v>
          </cell>
          <cell r="BL108">
            <v>0</v>
          </cell>
          <cell r="BM108">
            <v>60000</v>
          </cell>
          <cell r="BN108">
            <v>0</v>
          </cell>
          <cell r="BO108">
            <v>63600</v>
          </cell>
          <cell r="BP108">
            <v>0</v>
          </cell>
          <cell r="BQ108">
            <v>62400</v>
          </cell>
          <cell r="BR108">
            <v>0</v>
          </cell>
          <cell r="BS108">
            <v>132000</v>
          </cell>
          <cell r="BT108">
            <v>0</v>
          </cell>
          <cell r="BU108">
            <v>120000</v>
          </cell>
          <cell r="BV108">
            <v>0</v>
          </cell>
          <cell r="BW108">
            <v>371880</v>
          </cell>
          <cell r="BX108">
            <v>623880</v>
          </cell>
          <cell r="BY108">
            <v>830280</v>
          </cell>
        </row>
        <row r="109">
          <cell r="D109">
            <v>39965</v>
          </cell>
          <cell r="E109">
            <v>2.51200093212702</v>
          </cell>
          <cell r="F109">
            <v>0.409001366834776</v>
          </cell>
          <cell r="G109">
            <v>-0.143455703292795</v>
          </cell>
          <cell r="H109">
            <v>0.00610449801245934</v>
          </cell>
          <cell r="I109">
            <v>-0.216709679442307</v>
          </cell>
          <cell r="J109">
            <v>0</v>
          </cell>
          <cell r="K109">
            <v>19.2146843951353</v>
          </cell>
          <cell r="L109">
            <v>37.0104726398988</v>
          </cell>
          <cell r="M109">
            <v>18.5052363199494</v>
          </cell>
          <cell r="N109">
            <v>1</v>
          </cell>
          <cell r="O109">
            <v>0</v>
          </cell>
          <cell r="P109">
            <v>20.8400069909526</v>
          </cell>
          <cell r="Q109">
            <v>37.0104726398988</v>
          </cell>
          <cell r="R109">
            <v>18.5052363199494</v>
          </cell>
          <cell r="S109">
            <v>1</v>
          </cell>
          <cell r="T109">
            <v>0</v>
          </cell>
          <cell r="U109">
            <v>19.7640892162567</v>
          </cell>
          <cell r="V109">
            <v>20.8857907260461</v>
          </cell>
          <cell r="W109">
            <v>19.2146843951353</v>
          </cell>
          <cell r="X109">
            <v>37.0104726398988</v>
          </cell>
          <cell r="Y109">
            <v>18.5052363199494</v>
          </cell>
          <cell r="Z109">
            <v>1</v>
          </cell>
          <cell r="AA109">
            <v>0</v>
          </cell>
          <cell r="AB109">
            <v>1</v>
          </cell>
          <cell r="AC109">
            <v>1</v>
          </cell>
          <cell r="AD109">
            <v>1</v>
          </cell>
          <cell r="AE109">
            <v>0</v>
          </cell>
          <cell r="AF109">
            <v>5880</v>
          </cell>
          <cell r="AG109">
            <v>0</v>
          </cell>
          <cell r="AH109">
            <v>48000</v>
          </cell>
          <cell r="AI109">
            <v>0</v>
          </cell>
          <cell r="AJ109">
            <v>54000</v>
          </cell>
          <cell r="AK109">
            <v>0</v>
          </cell>
          <cell r="AL109">
            <v>60000</v>
          </cell>
          <cell r="AM109">
            <v>0</v>
          </cell>
          <cell r="AN109">
            <v>60000</v>
          </cell>
          <cell r="AO109">
            <v>0</v>
          </cell>
          <cell r="AP109">
            <v>86400</v>
          </cell>
          <cell r="AQ109">
            <v>0</v>
          </cell>
          <cell r="AR109">
            <v>61200</v>
          </cell>
          <cell r="AS109">
            <v>0</v>
          </cell>
          <cell r="AT109">
            <v>132000</v>
          </cell>
          <cell r="AU109">
            <v>0</v>
          </cell>
          <cell r="AV109">
            <v>152280</v>
          </cell>
          <cell r="AW109">
            <v>447480</v>
          </cell>
          <cell r="AX109">
            <v>507480</v>
          </cell>
          <cell r="AY109">
            <v>62400</v>
          </cell>
          <cell r="AZ109">
            <v>0</v>
          </cell>
          <cell r="BA109">
            <v>60000</v>
          </cell>
          <cell r="BB109">
            <v>0</v>
          </cell>
          <cell r="BC109">
            <v>10560</v>
          </cell>
          <cell r="BD109">
            <v>0</v>
          </cell>
          <cell r="BE109">
            <v>6120</v>
          </cell>
          <cell r="BF109">
            <v>0</v>
          </cell>
          <cell r="BG109">
            <v>20400</v>
          </cell>
          <cell r="BH109">
            <v>0</v>
          </cell>
          <cell r="BI109">
            <v>105600</v>
          </cell>
          <cell r="BJ109">
            <v>0</v>
          </cell>
          <cell r="BK109">
            <v>127200</v>
          </cell>
          <cell r="BL109">
            <v>0</v>
          </cell>
          <cell r="BM109">
            <v>60000</v>
          </cell>
          <cell r="BN109">
            <v>0</v>
          </cell>
          <cell r="BO109">
            <v>63600</v>
          </cell>
          <cell r="BP109">
            <v>0</v>
          </cell>
          <cell r="BQ109">
            <v>62400</v>
          </cell>
          <cell r="BR109">
            <v>0</v>
          </cell>
          <cell r="BS109">
            <v>132000</v>
          </cell>
          <cell r="BT109">
            <v>0</v>
          </cell>
          <cell r="BU109">
            <v>120000</v>
          </cell>
          <cell r="BV109">
            <v>0</v>
          </cell>
          <cell r="BW109">
            <v>371880</v>
          </cell>
          <cell r="BX109">
            <v>623880</v>
          </cell>
          <cell r="BY109">
            <v>830280</v>
          </cell>
        </row>
        <row r="110">
          <cell r="D110">
            <v>39995</v>
          </cell>
          <cell r="E110">
            <v>2.51713241555737</v>
          </cell>
          <cell r="F110">
            <v>0.406870619643772</v>
          </cell>
          <cell r="G110">
            <v>-0.142708351666099</v>
          </cell>
          <cell r="H110">
            <v>0.00607269581557869</v>
          </cell>
          <cell r="I110">
            <v>-0.215580701453043</v>
          </cell>
          <cell r="J110">
            <v>0</v>
          </cell>
          <cell r="K110">
            <v>19.2616378557824</v>
          </cell>
          <cell r="L110">
            <v>36.8553123586634</v>
          </cell>
          <cell r="M110">
            <v>18.4276561793317</v>
          </cell>
          <cell r="N110">
            <v>1</v>
          </cell>
          <cell r="O110">
            <v>0</v>
          </cell>
          <cell r="P110">
            <v>20.8784931166802</v>
          </cell>
          <cell r="Q110">
            <v>36.8553123586634</v>
          </cell>
          <cell r="R110">
            <v>18.4276561793317</v>
          </cell>
          <cell r="S110">
            <v>1</v>
          </cell>
          <cell r="T110">
            <v>0</v>
          </cell>
          <cell r="U110">
            <v>19.8081804791845</v>
          </cell>
          <cell r="V110">
            <v>20.9240383352971</v>
          </cell>
          <cell r="W110">
            <v>19.2616378557824</v>
          </cell>
          <cell r="X110">
            <v>36.8553123586634</v>
          </cell>
          <cell r="Y110">
            <v>18.4276561793317</v>
          </cell>
          <cell r="Z110">
            <v>1</v>
          </cell>
          <cell r="AA110">
            <v>0</v>
          </cell>
          <cell r="AB110">
            <v>1</v>
          </cell>
          <cell r="AC110">
            <v>1</v>
          </cell>
          <cell r="AD110">
            <v>1</v>
          </cell>
          <cell r="AE110">
            <v>0</v>
          </cell>
          <cell r="AF110">
            <v>5880</v>
          </cell>
          <cell r="AG110">
            <v>0</v>
          </cell>
          <cell r="AH110">
            <v>48000</v>
          </cell>
          <cell r="AI110">
            <v>0</v>
          </cell>
          <cell r="AJ110">
            <v>54000</v>
          </cell>
          <cell r="AK110">
            <v>0</v>
          </cell>
          <cell r="AL110">
            <v>60000</v>
          </cell>
          <cell r="AM110">
            <v>0</v>
          </cell>
          <cell r="AN110">
            <v>60000</v>
          </cell>
          <cell r="AO110">
            <v>0</v>
          </cell>
          <cell r="AP110">
            <v>86400</v>
          </cell>
          <cell r="AQ110">
            <v>0</v>
          </cell>
          <cell r="AR110">
            <v>61200</v>
          </cell>
          <cell r="AS110">
            <v>0</v>
          </cell>
          <cell r="AT110">
            <v>132000</v>
          </cell>
          <cell r="AU110">
            <v>0</v>
          </cell>
          <cell r="AV110">
            <v>152280</v>
          </cell>
          <cell r="AW110">
            <v>447480</v>
          </cell>
          <cell r="AX110">
            <v>507480</v>
          </cell>
          <cell r="AY110">
            <v>62400</v>
          </cell>
          <cell r="AZ110">
            <v>0</v>
          </cell>
          <cell r="BA110">
            <v>60000</v>
          </cell>
          <cell r="BB110">
            <v>0</v>
          </cell>
          <cell r="BC110">
            <v>10560</v>
          </cell>
          <cell r="BD110">
            <v>0</v>
          </cell>
          <cell r="BE110">
            <v>6120</v>
          </cell>
          <cell r="BF110">
            <v>0</v>
          </cell>
          <cell r="BG110">
            <v>20400</v>
          </cell>
          <cell r="BH110">
            <v>0</v>
          </cell>
          <cell r="BI110">
            <v>105600</v>
          </cell>
          <cell r="BJ110">
            <v>0</v>
          </cell>
          <cell r="BK110">
            <v>127200</v>
          </cell>
          <cell r="BL110">
            <v>0</v>
          </cell>
          <cell r="BM110">
            <v>60000</v>
          </cell>
          <cell r="BN110">
            <v>0</v>
          </cell>
          <cell r="BO110">
            <v>63600</v>
          </cell>
          <cell r="BP110">
            <v>0</v>
          </cell>
          <cell r="BQ110">
            <v>62400</v>
          </cell>
          <cell r="BR110">
            <v>0</v>
          </cell>
          <cell r="BS110">
            <v>132000</v>
          </cell>
          <cell r="BT110">
            <v>0</v>
          </cell>
          <cell r="BU110">
            <v>120000</v>
          </cell>
          <cell r="BV110">
            <v>0</v>
          </cell>
          <cell r="BW110">
            <v>371880</v>
          </cell>
          <cell r="BX110">
            <v>623880</v>
          </cell>
          <cell r="BY110">
            <v>830280</v>
          </cell>
        </row>
        <row r="111">
          <cell r="D111">
            <v>40026</v>
          </cell>
          <cell r="E111">
            <v>2.51564330709099</v>
          </cell>
          <cell r="F111">
            <v>0.404677314706113</v>
          </cell>
          <cell r="G111">
            <v>-0.141939058143189</v>
          </cell>
          <cell r="H111">
            <v>0.00603995992098677</v>
          </cell>
          <cell r="I111">
            <v>-0.21441857719503</v>
          </cell>
          <cell r="J111">
            <v>0</v>
          </cell>
          <cell r="K111">
            <v>19.2591854742197</v>
          </cell>
          <cell r="L111">
            <v>42.6965974806539</v>
          </cell>
          <cell r="M111">
            <v>21.3482987403269</v>
          </cell>
          <cell r="N111">
            <v>1</v>
          </cell>
          <cell r="O111">
            <v>1</v>
          </cell>
          <cell r="P111">
            <v>20.8673248031824</v>
          </cell>
          <cell r="Q111">
            <v>42.6965974806539</v>
          </cell>
          <cell r="R111">
            <v>21.3482987403269</v>
          </cell>
          <cell r="S111">
            <v>1</v>
          </cell>
          <cell r="T111">
            <v>1</v>
          </cell>
          <cell r="U111">
            <v>19.8027818671085</v>
          </cell>
          <cell r="V111">
            <v>20.9126245025898</v>
          </cell>
          <cell r="W111">
            <v>19.2591854742197</v>
          </cell>
          <cell r="X111">
            <v>42.6965974806539</v>
          </cell>
          <cell r="Y111">
            <v>21.3482987403269</v>
          </cell>
          <cell r="Z111">
            <v>1</v>
          </cell>
          <cell r="AA111">
            <v>1</v>
          </cell>
          <cell r="AB111">
            <v>1</v>
          </cell>
          <cell r="AC111">
            <v>1</v>
          </cell>
          <cell r="AD111">
            <v>1</v>
          </cell>
          <cell r="AE111">
            <v>1</v>
          </cell>
          <cell r="AF111">
            <v>5880</v>
          </cell>
          <cell r="AG111">
            <v>5880</v>
          </cell>
          <cell r="AH111">
            <v>48000</v>
          </cell>
          <cell r="AI111">
            <v>48000</v>
          </cell>
          <cell r="AJ111">
            <v>54000</v>
          </cell>
          <cell r="AK111">
            <v>54000</v>
          </cell>
          <cell r="AL111">
            <v>60000</v>
          </cell>
          <cell r="AM111">
            <v>30000</v>
          </cell>
          <cell r="AN111">
            <v>60000</v>
          </cell>
          <cell r="AO111">
            <v>30000</v>
          </cell>
          <cell r="AP111">
            <v>86400</v>
          </cell>
          <cell r="AQ111">
            <v>30000</v>
          </cell>
          <cell r="AR111">
            <v>61200</v>
          </cell>
          <cell r="AS111">
            <v>30600</v>
          </cell>
          <cell r="AT111">
            <v>132000</v>
          </cell>
          <cell r="AU111">
            <v>66000</v>
          </cell>
          <cell r="AV111">
            <v>218160</v>
          </cell>
          <cell r="AW111">
            <v>711960</v>
          </cell>
          <cell r="AX111">
            <v>801960</v>
          </cell>
          <cell r="AY111">
            <v>62400</v>
          </cell>
          <cell r="AZ111">
            <v>31200</v>
          </cell>
          <cell r="BA111">
            <v>60000</v>
          </cell>
          <cell r="BB111">
            <v>30000</v>
          </cell>
          <cell r="BC111">
            <v>10560</v>
          </cell>
          <cell r="BD111">
            <v>5280</v>
          </cell>
          <cell r="BE111">
            <v>6120</v>
          </cell>
          <cell r="BF111">
            <v>3060</v>
          </cell>
          <cell r="BG111">
            <v>20400</v>
          </cell>
          <cell r="BH111">
            <v>10200</v>
          </cell>
          <cell r="BI111">
            <v>105600</v>
          </cell>
          <cell r="BJ111">
            <v>52800</v>
          </cell>
          <cell r="BK111">
            <v>127200</v>
          </cell>
          <cell r="BL111">
            <v>63600</v>
          </cell>
          <cell r="BM111">
            <v>60000</v>
          </cell>
          <cell r="BN111">
            <v>30000</v>
          </cell>
          <cell r="BO111">
            <v>63600</v>
          </cell>
          <cell r="BP111">
            <v>31800</v>
          </cell>
          <cell r="BQ111">
            <v>62400</v>
          </cell>
          <cell r="BR111">
            <v>31200</v>
          </cell>
          <cell r="BS111">
            <v>132000</v>
          </cell>
          <cell r="BT111">
            <v>66000</v>
          </cell>
          <cell r="BU111">
            <v>120000</v>
          </cell>
          <cell r="BV111">
            <v>60000</v>
          </cell>
          <cell r="BW111">
            <v>557820</v>
          </cell>
          <cell r="BX111">
            <v>935820</v>
          </cell>
          <cell r="BY111">
            <v>1245420</v>
          </cell>
        </row>
        <row r="112">
          <cell r="D112">
            <v>40057</v>
          </cell>
          <cell r="E112">
            <v>2.51467767632335</v>
          </cell>
          <cell r="F112">
            <v>0.40249260466714</v>
          </cell>
          <cell r="G112">
            <v>-0.141172779248922</v>
          </cell>
          <cell r="H112">
            <v>0.00600735230846477</v>
          </cell>
          <cell r="I112">
            <v>-0.213261006950499</v>
          </cell>
          <cell r="J112">
            <v>0</v>
          </cell>
          <cell r="K112">
            <v>19.2606250202964</v>
          </cell>
          <cell r="L112">
            <v>30.4513889986541</v>
          </cell>
          <cell r="M112">
            <v>15.225694499327</v>
          </cell>
          <cell r="N112">
            <v>1</v>
          </cell>
          <cell r="O112">
            <v>0</v>
          </cell>
          <cell r="P112">
            <v>20.8600825724251</v>
          </cell>
          <cell r="Q112">
            <v>30.4513889986541</v>
          </cell>
          <cell r="R112">
            <v>15.225694499327</v>
          </cell>
          <cell r="S112">
            <v>1</v>
          </cell>
          <cell r="T112">
            <v>0</v>
          </cell>
          <cell r="U112">
            <v>19.8012867280582</v>
          </cell>
          <cell r="V112">
            <v>20.9051377147386</v>
          </cell>
          <cell r="W112">
            <v>19.2606250202964</v>
          </cell>
          <cell r="X112">
            <v>30.4513889986541</v>
          </cell>
          <cell r="Y112">
            <v>15.225694499327</v>
          </cell>
          <cell r="Z112">
            <v>1</v>
          </cell>
          <cell r="AA112">
            <v>0</v>
          </cell>
          <cell r="AB112">
            <v>1</v>
          </cell>
          <cell r="AC112">
            <v>1</v>
          </cell>
          <cell r="AD112">
            <v>1</v>
          </cell>
          <cell r="AE112">
            <v>0</v>
          </cell>
          <cell r="AF112">
            <v>5880</v>
          </cell>
          <cell r="AG112">
            <v>0</v>
          </cell>
          <cell r="AH112">
            <v>48000</v>
          </cell>
          <cell r="AI112">
            <v>0</v>
          </cell>
          <cell r="AJ112">
            <v>54000</v>
          </cell>
          <cell r="AK112">
            <v>0</v>
          </cell>
          <cell r="AL112">
            <v>60000</v>
          </cell>
          <cell r="AM112">
            <v>0</v>
          </cell>
          <cell r="AN112">
            <v>60000</v>
          </cell>
          <cell r="AO112">
            <v>0</v>
          </cell>
          <cell r="AP112">
            <v>86400</v>
          </cell>
          <cell r="AQ112">
            <v>0</v>
          </cell>
          <cell r="AR112">
            <v>61200</v>
          </cell>
          <cell r="AS112">
            <v>0</v>
          </cell>
          <cell r="AT112">
            <v>132000</v>
          </cell>
          <cell r="AU112">
            <v>0</v>
          </cell>
          <cell r="AV112">
            <v>152280</v>
          </cell>
          <cell r="AW112">
            <v>447480</v>
          </cell>
          <cell r="AX112">
            <v>507480</v>
          </cell>
          <cell r="AY112">
            <v>62400</v>
          </cell>
          <cell r="AZ112">
            <v>0</v>
          </cell>
          <cell r="BA112">
            <v>60000</v>
          </cell>
          <cell r="BB112">
            <v>0</v>
          </cell>
          <cell r="BC112">
            <v>10560</v>
          </cell>
          <cell r="BD112">
            <v>0</v>
          </cell>
          <cell r="BE112">
            <v>6120</v>
          </cell>
          <cell r="BF112">
            <v>0</v>
          </cell>
          <cell r="BG112">
            <v>20400</v>
          </cell>
          <cell r="BH112">
            <v>0</v>
          </cell>
          <cell r="BI112">
            <v>105600</v>
          </cell>
          <cell r="BJ112">
            <v>0</v>
          </cell>
          <cell r="BK112">
            <v>127200</v>
          </cell>
          <cell r="BL112">
            <v>0</v>
          </cell>
          <cell r="BM112">
            <v>60000</v>
          </cell>
          <cell r="BN112">
            <v>0</v>
          </cell>
          <cell r="BO112">
            <v>63600</v>
          </cell>
          <cell r="BP112">
            <v>0</v>
          </cell>
          <cell r="BQ112">
            <v>62400</v>
          </cell>
          <cell r="BR112">
            <v>0</v>
          </cell>
          <cell r="BS112">
            <v>132000</v>
          </cell>
          <cell r="BT112">
            <v>0</v>
          </cell>
          <cell r="BU112">
            <v>120000</v>
          </cell>
          <cell r="BV112">
            <v>0</v>
          </cell>
          <cell r="BW112">
            <v>371880</v>
          </cell>
          <cell r="BX112">
            <v>623880</v>
          </cell>
          <cell r="BY112">
            <v>830280</v>
          </cell>
        </row>
        <row r="113">
          <cell r="D113">
            <v>40087</v>
          </cell>
          <cell r="E113">
            <v>2.51944725507801</v>
          </cell>
          <cell r="F113">
            <v>0.40038654195974</v>
          </cell>
          <cell r="G113">
            <v>-0.140434085612745</v>
          </cell>
          <cell r="H113">
            <v>0.00597591853671254</v>
          </cell>
          <cell r="I113">
            <v>-0.212145108053295</v>
          </cell>
          <cell r="J113">
            <v>0</v>
          </cell>
          <cell r="K113">
            <v>19.3047661026854</v>
          </cell>
          <cell r="L113">
            <v>38.8487890561292</v>
          </cell>
          <cell r="M113">
            <v>19.4243945280646</v>
          </cell>
          <cell r="N113">
            <v>1</v>
          </cell>
          <cell r="O113">
            <v>1</v>
          </cell>
          <cell r="P113">
            <v>20.8958544130851</v>
          </cell>
          <cell r="Q113">
            <v>38.8487890561292</v>
          </cell>
          <cell r="R113">
            <v>19.4243945280646</v>
          </cell>
          <cell r="S113">
            <v>1</v>
          </cell>
          <cell r="T113">
            <v>0</v>
          </cell>
          <cell r="U113">
            <v>19.8425987709895</v>
          </cell>
          <cell r="V113">
            <v>20.9406738021104</v>
          </cell>
          <cell r="W113">
            <v>19.3047661026854</v>
          </cell>
          <cell r="X113">
            <v>38.8487890561292</v>
          </cell>
          <cell r="Y113">
            <v>19.4243945280646</v>
          </cell>
          <cell r="Z113">
            <v>1</v>
          </cell>
          <cell r="AA113">
            <v>0</v>
          </cell>
          <cell r="AB113">
            <v>1</v>
          </cell>
          <cell r="AC113">
            <v>1</v>
          </cell>
          <cell r="AD113">
            <v>1</v>
          </cell>
          <cell r="AE113">
            <v>1</v>
          </cell>
          <cell r="AF113">
            <v>5880</v>
          </cell>
          <cell r="AG113">
            <v>5880</v>
          </cell>
          <cell r="AH113">
            <v>48000</v>
          </cell>
          <cell r="AI113">
            <v>48000</v>
          </cell>
          <cell r="AJ113">
            <v>54000</v>
          </cell>
          <cell r="AK113">
            <v>54000</v>
          </cell>
          <cell r="AL113">
            <v>60000</v>
          </cell>
          <cell r="AM113">
            <v>30000</v>
          </cell>
          <cell r="AN113">
            <v>60000</v>
          </cell>
          <cell r="AO113">
            <v>30000</v>
          </cell>
          <cell r="AP113">
            <v>86400</v>
          </cell>
          <cell r="AQ113">
            <v>30000</v>
          </cell>
          <cell r="AR113">
            <v>61200</v>
          </cell>
          <cell r="AS113">
            <v>30600</v>
          </cell>
          <cell r="AT113">
            <v>132000</v>
          </cell>
          <cell r="AU113">
            <v>66000</v>
          </cell>
          <cell r="AV113">
            <v>218160</v>
          </cell>
          <cell r="AW113">
            <v>711960</v>
          </cell>
          <cell r="AX113">
            <v>801960</v>
          </cell>
          <cell r="AY113">
            <v>62400</v>
          </cell>
          <cell r="AZ113">
            <v>0</v>
          </cell>
          <cell r="BA113">
            <v>60000</v>
          </cell>
          <cell r="BB113">
            <v>0</v>
          </cell>
          <cell r="BC113">
            <v>10560</v>
          </cell>
          <cell r="BD113">
            <v>0</v>
          </cell>
          <cell r="BE113">
            <v>6120</v>
          </cell>
          <cell r="BF113">
            <v>0</v>
          </cell>
          <cell r="BG113">
            <v>20400</v>
          </cell>
          <cell r="BH113">
            <v>0</v>
          </cell>
          <cell r="BI113">
            <v>105600</v>
          </cell>
          <cell r="BJ113">
            <v>0</v>
          </cell>
          <cell r="BK113">
            <v>127200</v>
          </cell>
          <cell r="BL113">
            <v>0</v>
          </cell>
          <cell r="BM113">
            <v>60000</v>
          </cell>
          <cell r="BN113">
            <v>0</v>
          </cell>
          <cell r="BO113">
            <v>63600</v>
          </cell>
          <cell r="BP113">
            <v>0</v>
          </cell>
          <cell r="BQ113">
            <v>62400</v>
          </cell>
          <cell r="BR113">
            <v>0</v>
          </cell>
          <cell r="BS113">
            <v>132000</v>
          </cell>
          <cell r="BT113">
            <v>0</v>
          </cell>
          <cell r="BU113">
            <v>120000</v>
          </cell>
          <cell r="BV113">
            <v>0</v>
          </cell>
          <cell r="BW113">
            <v>371880</v>
          </cell>
          <cell r="BX113">
            <v>623880</v>
          </cell>
          <cell r="BY113">
            <v>830280</v>
          </cell>
        </row>
        <row r="114">
          <cell r="D114">
            <v>40118</v>
          </cell>
          <cell r="E114">
            <v>2.58901597929286</v>
          </cell>
          <cell r="F114">
            <v>0.309065268418799</v>
          </cell>
          <cell r="G114">
            <v>-0.112927694229946</v>
          </cell>
          <cell r="H114">
            <v>0.00594356285420768</v>
          </cell>
          <cell r="I114">
            <v>-0.172363322772023</v>
          </cell>
          <cell r="J114">
            <v>0</v>
          </cell>
          <cell r="K114">
            <v>20.1248949239063</v>
          </cell>
          <cell r="L114">
            <v>20.8077597606671</v>
          </cell>
          <cell r="M114">
            <v>10.4038798803336</v>
          </cell>
          <cell r="N114">
            <v>1</v>
          </cell>
          <cell r="O114">
            <v>0</v>
          </cell>
          <cell r="P114">
            <v>21.4176198446965</v>
          </cell>
          <cell r="Q114">
            <v>20.8077597606671</v>
          </cell>
          <cell r="R114">
            <v>10.4038798803336</v>
          </cell>
          <cell r="S114">
            <v>0</v>
          </cell>
          <cell r="T114">
            <v>0</v>
          </cell>
          <cell r="U114">
            <v>20.5706621379719</v>
          </cell>
          <cell r="V114">
            <v>21.462196566103</v>
          </cell>
          <cell r="W114">
            <v>20.1248949239063</v>
          </cell>
          <cell r="X114">
            <v>20.8077597606671</v>
          </cell>
          <cell r="Y114">
            <v>10.4038798803336</v>
          </cell>
          <cell r="Z114">
            <v>1</v>
          </cell>
          <cell r="AA114">
            <v>0</v>
          </cell>
          <cell r="AB114">
            <v>0</v>
          </cell>
          <cell r="AC114">
            <v>0</v>
          </cell>
          <cell r="AD114">
            <v>1</v>
          </cell>
          <cell r="AE114">
            <v>0</v>
          </cell>
          <cell r="AF114">
            <v>5880</v>
          </cell>
          <cell r="AG114">
            <v>0</v>
          </cell>
          <cell r="AH114">
            <v>48000</v>
          </cell>
          <cell r="AI114">
            <v>0</v>
          </cell>
          <cell r="AJ114">
            <v>54000</v>
          </cell>
          <cell r="AK114">
            <v>0</v>
          </cell>
          <cell r="AL114">
            <v>60000</v>
          </cell>
          <cell r="AM114">
            <v>0</v>
          </cell>
          <cell r="AN114">
            <v>60000</v>
          </cell>
          <cell r="AO114">
            <v>0</v>
          </cell>
          <cell r="AP114">
            <v>86400</v>
          </cell>
          <cell r="AQ114">
            <v>0</v>
          </cell>
          <cell r="AR114">
            <v>61200</v>
          </cell>
          <cell r="AS114">
            <v>0</v>
          </cell>
          <cell r="AT114">
            <v>132000</v>
          </cell>
          <cell r="AU114">
            <v>0</v>
          </cell>
          <cell r="AV114">
            <v>152280</v>
          </cell>
          <cell r="AW114">
            <v>447480</v>
          </cell>
          <cell r="AX114">
            <v>507480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</row>
        <row r="115">
          <cell r="D115">
            <v>40148</v>
          </cell>
          <cell r="E115">
            <v>2.64933414536419</v>
          </cell>
          <cell r="F115">
            <v>0.307443373262526</v>
          </cell>
          <cell r="G115">
            <v>-0.112335078692077</v>
          </cell>
          <cell r="H115">
            <v>0.00591237256274089</v>
          </cell>
          <cell r="I115">
            <v>-0.171458804319486</v>
          </cell>
          <cell r="J115">
            <v>0</v>
          </cell>
          <cell r="K115">
            <v>20.5840650578353</v>
          </cell>
          <cell r="L115">
            <v>11.8300071370626</v>
          </cell>
          <cell r="M115">
            <v>5.91500356853131</v>
          </cell>
          <cell r="N115">
            <v>0</v>
          </cell>
          <cell r="O115">
            <v>0</v>
          </cell>
          <cell r="P115">
            <v>21.8700060902314</v>
          </cell>
          <cell r="Q115">
            <v>11.8300071370626</v>
          </cell>
          <cell r="R115">
            <v>5.91500356853131</v>
          </cell>
          <cell r="S115">
            <v>0</v>
          </cell>
          <cell r="T115">
            <v>0</v>
          </cell>
          <cell r="U115">
            <v>21.0274930000409</v>
          </cell>
          <cell r="V115">
            <v>21.914348884452</v>
          </cell>
          <cell r="W115">
            <v>20.5840650578353</v>
          </cell>
          <cell r="X115">
            <v>11.8300071370626</v>
          </cell>
          <cell r="Y115">
            <v>5.91500356853131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</row>
        <row r="116">
          <cell r="D116">
            <v>40179</v>
          </cell>
          <cell r="E116">
            <v>2.71374374599486</v>
          </cell>
          <cell r="F116">
            <v>0.305773943210688</v>
          </cell>
          <cell r="G116">
            <v>-0.111725094634674</v>
          </cell>
          <cell r="H116">
            <v>0.00588026813866708</v>
          </cell>
          <cell r="I116">
            <v>-0.170527776021345</v>
          </cell>
          <cell r="J116">
            <v>0</v>
          </cell>
          <cell r="K116">
            <v>21.0741197748013</v>
          </cell>
          <cell r="L116">
            <v>30.5858619071885</v>
          </cell>
          <cell r="M116">
            <v>15.2929309535942</v>
          </cell>
          <cell r="N116">
            <v>1</v>
          </cell>
          <cell r="O116">
            <v>0</v>
          </cell>
          <cell r="P116">
            <v>22.3530780949614</v>
          </cell>
          <cell r="Q116">
            <v>30.5858619071885</v>
          </cell>
          <cell r="R116">
            <v>15.2929309535942</v>
          </cell>
          <cell r="S116">
            <v>1</v>
          </cell>
          <cell r="T116">
            <v>0</v>
          </cell>
          <cell r="U116">
            <v>21.5151398852014</v>
          </cell>
          <cell r="V116">
            <v>22.3971801060014</v>
          </cell>
          <cell r="W116">
            <v>21.0741197748013</v>
          </cell>
          <cell r="X116">
            <v>30.5858619071885</v>
          </cell>
          <cell r="Y116">
            <v>15.2929309535942</v>
          </cell>
          <cell r="Z116">
            <v>1</v>
          </cell>
          <cell r="AA116">
            <v>0</v>
          </cell>
          <cell r="AB116">
            <v>1</v>
          </cell>
          <cell r="AC116">
            <v>1</v>
          </cell>
          <cell r="AD116">
            <v>1</v>
          </cell>
          <cell r="AE116">
            <v>0</v>
          </cell>
          <cell r="AF116">
            <v>5880</v>
          </cell>
          <cell r="AG116">
            <v>0</v>
          </cell>
          <cell r="AH116">
            <v>48000</v>
          </cell>
          <cell r="AI116">
            <v>0</v>
          </cell>
          <cell r="AJ116">
            <v>54000</v>
          </cell>
          <cell r="AK116">
            <v>0</v>
          </cell>
          <cell r="AL116">
            <v>60000</v>
          </cell>
          <cell r="AM116">
            <v>0</v>
          </cell>
          <cell r="AN116">
            <v>60000</v>
          </cell>
          <cell r="AO116">
            <v>0</v>
          </cell>
          <cell r="AP116">
            <v>86400</v>
          </cell>
          <cell r="AQ116">
            <v>0</v>
          </cell>
          <cell r="AR116">
            <v>61200</v>
          </cell>
          <cell r="AS116">
            <v>0</v>
          </cell>
          <cell r="AT116">
            <v>132000</v>
          </cell>
          <cell r="AU116">
            <v>0</v>
          </cell>
          <cell r="AV116">
            <v>152280</v>
          </cell>
          <cell r="AW116">
            <v>447480</v>
          </cell>
          <cell r="AX116">
            <v>507480</v>
          </cell>
          <cell r="AY116">
            <v>62400</v>
          </cell>
          <cell r="AZ116">
            <v>0</v>
          </cell>
          <cell r="BA116">
            <v>60000</v>
          </cell>
          <cell r="BB116">
            <v>0</v>
          </cell>
          <cell r="BC116">
            <v>10560</v>
          </cell>
          <cell r="BD116">
            <v>0</v>
          </cell>
          <cell r="BE116">
            <v>6120</v>
          </cell>
          <cell r="BF116">
            <v>0</v>
          </cell>
          <cell r="BG116">
            <v>20400</v>
          </cell>
          <cell r="BH116">
            <v>0</v>
          </cell>
          <cell r="BI116">
            <v>105600</v>
          </cell>
          <cell r="BJ116">
            <v>0</v>
          </cell>
          <cell r="BK116">
            <v>127200</v>
          </cell>
          <cell r="BL116">
            <v>0</v>
          </cell>
          <cell r="BM116">
            <v>60000</v>
          </cell>
          <cell r="BN116">
            <v>0</v>
          </cell>
          <cell r="BO116">
            <v>63600</v>
          </cell>
          <cell r="BP116">
            <v>0</v>
          </cell>
          <cell r="BQ116">
            <v>62400</v>
          </cell>
          <cell r="BR116">
            <v>0</v>
          </cell>
          <cell r="BS116">
            <v>132000</v>
          </cell>
          <cell r="BT116">
            <v>0</v>
          </cell>
          <cell r="BU116">
            <v>120000</v>
          </cell>
          <cell r="BV116">
            <v>0</v>
          </cell>
          <cell r="BW116">
            <v>371880</v>
          </cell>
          <cell r="BX116">
            <v>623880</v>
          </cell>
          <cell r="BY116">
            <v>830280</v>
          </cell>
        </row>
        <row r="117">
          <cell r="D117">
            <v>40210</v>
          </cell>
          <cell r="E117">
            <v>2.63699447533466</v>
          </cell>
          <cell r="F117">
            <v>0.304111139315596</v>
          </cell>
          <cell r="G117">
            <v>-0.111117531673006</v>
          </cell>
          <cell r="H117">
            <v>0.00584829114068454</v>
          </cell>
          <cell r="I117">
            <v>-0.169600443079852</v>
          </cell>
          <cell r="J117">
            <v>0</v>
          </cell>
          <cell r="K117">
            <v>20.5054552419111</v>
          </cell>
          <cell r="L117">
            <v>24.5712443301177</v>
          </cell>
          <cell r="M117">
            <v>12.2856221650588</v>
          </cell>
          <cell r="N117">
            <v>1</v>
          </cell>
          <cell r="O117">
            <v>0</v>
          </cell>
          <cell r="P117">
            <v>21.7774585650099</v>
          </cell>
          <cell r="Q117">
            <v>24.5712443301177</v>
          </cell>
          <cell r="R117">
            <v>12.2856221650588</v>
          </cell>
          <cell r="S117">
            <v>1</v>
          </cell>
          <cell r="T117">
            <v>0</v>
          </cell>
          <cell r="U117">
            <v>20.9440770774624</v>
          </cell>
          <cell r="V117">
            <v>21.8213207485651</v>
          </cell>
          <cell r="W117">
            <v>20.5054552419111</v>
          </cell>
          <cell r="X117">
            <v>24.5712443301177</v>
          </cell>
          <cell r="Y117">
            <v>12.2856221650588</v>
          </cell>
          <cell r="Z117">
            <v>1</v>
          </cell>
          <cell r="AA117">
            <v>0</v>
          </cell>
          <cell r="AB117">
            <v>1</v>
          </cell>
          <cell r="AC117">
            <v>1</v>
          </cell>
          <cell r="AD117">
            <v>1</v>
          </cell>
          <cell r="AE117">
            <v>0</v>
          </cell>
          <cell r="AF117">
            <v>5880</v>
          </cell>
          <cell r="AG117">
            <v>0</v>
          </cell>
          <cell r="AH117">
            <v>48000</v>
          </cell>
          <cell r="AI117">
            <v>0</v>
          </cell>
          <cell r="AJ117">
            <v>54000</v>
          </cell>
          <cell r="AK117">
            <v>0</v>
          </cell>
          <cell r="AL117">
            <v>60000</v>
          </cell>
          <cell r="AM117">
            <v>0</v>
          </cell>
          <cell r="AN117">
            <v>60000</v>
          </cell>
          <cell r="AO117">
            <v>0</v>
          </cell>
          <cell r="AP117">
            <v>86400</v>
          </cell>
          <cell r="AQ117">
            <v>0</v>
          </cell>
          <cell r="AR117">
            <v>61200</v>
          </cell>
          <cell r="AS117">
            <v>0</v>
          </cell>
          <cell r="AT117">
            <v>132000</v>
          </cell>
          <cell r="AU117">
            <v>0</v>
          </cell>
          <cell r="AV117">
            <v>152280</v>
          </cell>
          <cell r="AW117">
            <v>447480</v>
          </cell>
          <cell r="AX117">
            <v>507480</v>
          </cell>
          <cell r="AY117">
            <v>62400</v>
          </cell>
          <cell r="AZ117">
            <v>0</v>
          </cell>
          <cell r="BA117">
            <v>60000</v>
          </cell>
          <cell r="BB117">
            <v>0</v>
          </cell>
          <cell r="BC117">
            <v>10560</v>
          </cell>
          <cell r="BD117">
            <v>0</v>
          </cell>
          <cell r="BE117">
            <v>6120</v>
          </cell>
          <cell r="BF117">
            <v>0</v>
          </cell>
          <cell r="BG117">
            <v>20400</v>
          </cell>
          <cell r="BH117">
            <v>0</v>
          </cell>
          <cell r="BI117">
            <v>105600</v>
          </cell>
          <cell r="BJ117">
            <v>0</v>
          </cell>
          <cell r="BK117">
            <v>127200</v>
          </cell>
          <cell r="BL117">
            <v>0</v>
          </cell>
          <cell r="BM117">
            <v>60000</v>
          </cell>
          <cell r="BN117">
            <v>0</v>
          </cell>
          <cell r="BO117">
            <v>63600</v>
          </cell>
          <cell r="BP117">
            <v>0</v>
          </cell>
          <cell r="BQ117">
            <v>62400</v>
          </cell>
          <cell r="BR117">
            <v>0</v>
          </cell>
          <cell r="BS117">
            <v>132000</v>
          </cell>
          <cell r="BT117">
            <v>0</v>
          </cell>
          <cell r="BU117">
            <v>120000</v>
          </cell>
          <cell r="BV117">
            <v>0</v>
          </cell>
          <cell r="BW117">
            <v>371880</v>
          </cell>
          <cell r="BX117">
            <v>623880</v>
          </cell>
          <cell r="BY117">
            <v>830280</v>
          </cell>
        </row>
        <row r="118">
          <cell r="D118">
            <v>40238</v>
          </cell>
          <cell r="E118">
            <v>2.5367279253314</v>
          </cell>
          <cell r="F118">
            <v>0.302614939475184</v>
          </cell>
          <cell r="G118">
            <v>-0.110570843269779</v>
          </cell>
          <cell r="H118">
            <v>0.00581951806683046</v>
          </cell>
          <cell r="I118">
            <v>-0.168766023938083</v>
          </cell>
          <cell r="J118">
            <v>0</v>
          </cell>
          <cell r="K118">
            <v>19.7597142604499</v>
          </cell>
          <cell r="L118">
            <v>18.6308379198737</v>
          </cell>
          <cell r="M118">
            <v>9.31541895993686</v>
          </cell>
          <cell r="N118">
            <v>0</v>
          </cell>
          <cell r="O118">
            <v>0</v>
          </cell>
          <cell r="P118">
            <v>21.0254594399855</v>
          </cell>
          <cell r="Q118">
            <v>18.6308379198737</v>
          </cell>
          <cell r="R118">
            <v>9.31541895993686</v>
          </cell>
          <cell r="S118">
            <v>0</v>
          </cell>
          <cell r="T118">
            <v>0</v>
          </cell>
          <cell r="U118">
            <v>20.1961781154621</v>
          </cell>
          <cell r="V118">
            <v>21.0691058254867</v>
          </cell>
          <cell r="W118">
            <v>19.7597142604499</v>
          </cell>
          <cell r="X118">
            <v>18.6308379198737</v>
          </cell>
          <cell r="Y118">
            <v>9.31541895993686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</row>
        <row r="119">
          <cell r="D119">
            <v>40269</v>
          </cell>
          <cell r="E119">
            <v>2.4169782188044</v>
          </cell>
          <cell r="F119">
            <v>0.387781467097449</v>
          </cell>
          <cell r="G119">
            <v>-0.136012902638657</v>
          </cell>
          <cell r="H119">
            <v>0.0057877830910067</v>
          </cell>
          <cell r="I119">
            <v>-0.205466299730738</v>
          </cell>
          <cell r="J119">
            <v>0</v>
          </cell>
          <cell r="K119">
            <v>18.5863393930524</v>
          </cell>
          <cell r="L119">
            <v>17.9037545802274</v>
          </cell>
          <cell r="M119">
            <v>8.9518772901137</v>
          </cell>
          <cell r="N119">
            <v>0</v>
          </cell>
          <cell r="O119">
            <v>0</v>
          </cell>
          <cell r="P119">
            <v>20.127336641033</v>
          </cell>
          <cell r="Q119">
            <v>17.9037545802274</v>
          </cell>
          <cell r="R119">
            <v>8.9518772901137</v>
          </cell>
          <cell r="S119">
            <v>0</v>
          </cell>
          <cell r="T119">
            <v>0</v>
          </cell>
          <cell r="U119">
            <v>19.1072398712431</v>
          </cell>
          <cell r="V119">
            <v>20.1707450142155</v>
          </cell>
          <cell r="W119">
            <v>18.5863393930524</v>
          </cell>
          <cell r="X119">
            <v>17.9037545802274</v>
          </cell>
          <cell r="Y119">
            <v>8.9518772901137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</row>
        <row r="120">
          <cell r="D120">
            <v>40299</v>
          </cell>
          <cell r="E120">
            <v>2.38981066905006</v>
          </cell>
          <cell r="F120">
            <v>0.385731907555659</v>
          </cell>
          <cell r="G120">
            <v>-0.135294027276985</v>
          </cell>
          <cell r="H120">
            <v>0.00575719265008446</v>
          </cell>
          <cell r="I120">
            <v>-0.204380339077998</v>
          </cell>
          <cell r="J120">
            <v>0</v>
          </cell>
          <cell r="K120">
            <v>18.3907274747905</v>
          </cell>
          <cell r="L120">
            <v>20.687723353034</v>
          </cell>
          <cell r="M120">
            <v>10.343861676517</v>
          </cell>
          <cell r="N120">
            <v>1</v>
          </cell>
          <cell r="O120">
            <v>0</v>
          </cell>
          <cell r="P120">
            <v>19.9235800178754</v>
          </cell>
          <cell r="Q120">
            <v>20.687723353034</v>
          </cell>
          <cell r="R120">
            <v>10.343861676517</v>
          </cell>
          <cell r="S120">
            <v>1</v>
          </cell>
          <cell r="T120">
            <v>0</v>
          </cell>
          <cell r="U120">
            <v>18.9088748132981</v>
          </cell>
          <cell r="V120">
            <v>19.9667589627511</v>
          </cell>
          <cell r="W120">
            <v>18.3907274747905</v>
          </cell>
          <cell r="X120">
            <v>20.687723353034</v>
          </cell>
          <cell r="Y120">
            <v>10.343861676517</v>
          </cell>
          <cell r="Z120">
            <v>1</v>
          </cell>
          <cell r="AA120">
            <v>0</v>
          </cell>
          <cell r="AB120">
            <v>1</v>
          </cell>
          <cell r="AC120">
            <v>1</v>
          </cell>
          <cell r="AD120">
            <v>1</v>
          </cell>
          <cell r="AE120">
            <v>0</v>
          </cell>
          <cell r="AF120">
            <v>5880</v>
          </cell>
          <cell r="AG120">
            <v>0</v>
          </cell>
          <cell r="AH120">
            <v>48000</v>
          </cell>
          <cell r="AI120">
            <v>0</v>
          </cell>
          <cell r="AJ120">
            <v>54000</v>
          </cell>
          <cell r="AK120">
            <v>0</v>
          </cell>
          <cell r="AL120">
            <v>60000</v>
          </cell>
          <cell r="AM120">
            <v>0</v>
          </cell>
          <cell r="AN120">
            <v>60000</v>
          </cell>
          <cell r="AO120">
            <v>0</v>
          </cell>
          <cell r="AP120">
            <v>86400</v>
          </cell>
          <cell r="AQ120">
            <v>0</v>
          </cell>
          <cell r="AR120">
            <v>61200</v>
          </cell>
          <cell r="AS120">
            <v>0</v>
          </cell>
          <cell r="AT120">
            <v>132000</v>
          </cell>
          <cell r="AU120">
            <v>0</v>
          </cell>
          <cell r="AV120">
            <v>152280</v>
          </cell>
          <cell r="AW120">
            <v>447480</v>
          </cell>
          <cell r="AX120">
            <v>507480</v>
          </cell>
          <cell r="AY120">
            <v>62400</v>
          </cell>
          <cell r="AZ120">
            <v>0</v>
          </cell>
          <cell r="BA120">
            <v>60000</v>
          </cell>
          <cell r="BB120">
            <v>0</v>
          </cell>
          <cell r="BC120">
            <v>10560</v>
          </cell>
          <cell r="BD120">
            <v>0</v>
          </cell>
          <cell r="BE120">
            <v>6120</v>
          </cell>
          <cell r="BF120">
            <v>0</v>
          </cell>
          <cell r="BG120">
            <v>20400</v>
          </cell>
          <cell r="BH120">
            <v>0</v>
          </cell>
          <cell r="BI120">
            <v>105600</v>
          </cell>
          <cell r="BJ120">
            <v>0</v>
          </cell>
          <cell r="BK120">
            <v>127200</v>
          </cell>
          <cell r="BL120">
            <v>0</v>
          </cell>
          <cell r="BM120">
            <v>60000</v>
          </cell>
          <cell r="BN120">
            <v>0</v>
          </cell>
          <cell r="BO120">
            <v>63600</v>
          </cell>
          <cell r="BP120">
            <v>0</v>
          </cell>
          <cell r="BQ120">
            <v>62400</v>
          </cell>
          <cell r="BR120">
            <v>0</v>
          </cell>
          <cell r="BS120">
            <v>132000</v>
          </cell>
          <cell r="BT120">
            <v>0</v>
          </cell>
          <cell r="BU120">
            <v>120000</v>
          </cell>
          <cell r="BV120">
            <v>0</v>
          </cell>
          <cell r="BW120">
            <v>371880</v>
          </cell>
          <cell r="BX120">
            <v>623880</v>
          </cell>
          <cell r="BY120">
            <v>830280</v>
          </cell>
        </row>
        <row r="121">
          <cell r="D121">
            <v>40330</v>
          </cell>
          <cell r="E121">
            <v>2.39334560980338</v>
          </cell>
          <cell r="F121">
            <v>0.383622382432599</v>
          </cell>
          <cell r="G121">
            <v>-0.134554119211434</v>
          </cell>
          <cell r="H121">
            <v>0.00572570720048656</v>
          </cell>
          <cell r="I121">
            <v>-0.203262605617273</v>
          </cell>
          <cell r="J121">
            <v>0</v>
          </cell>
          <cell r="K121">
            <v>18.4256225313958</v>
          </cell>
          <cell r="L121">
            <v>34.8888524842288</v>
          </cell>
          <cell r="M121">
            <v>17.4444262421144</v>
          </cell>
          <cell r="N121">
            <v>1</v>
          </cell>
          <cell r="O121">
            <v>0</v>
          </cell>
          <cell r="P121">
            <v>19.9500920735254</v>
          </cell>
          <cell r="Q121">
            <v>34.8888524842288</v>
          </cell>
          <cell r="R121">
            <v>17.4444262421144</v>
          </cell>
          <cell r="S121">
            <v>1</v>
          </cell>
          <cell r="T121">
            <v>0</v>
          </cell>
          <cell r="U121">
            <v>18.9409361794396</v>
          </cell>
          <cell r="V121">
            <v>19.993034877529</v>
          </cell>
          <cell r="W121">
            <v>18.4256225313958</v>
          </cell>
          <cell r="X121">
            <v>34.8888524842288</v>
          </cell>
          <cell r="Y121">
            <v>17.4444262421144</v>
          </cell>
          <cell r="Z121">
            <v>1</v>
          </cell>
          <cell r="AA121">
            <v>0</v>
          </cell>
          <cell r="AB121">
            <v>1</v>
          </cell>
          <cell r="AC121">
            <v>1</v>
          </cell>
          <cell r="AD121">
            <v>1</v>
          </cell>
          <cell r="AE121">
            <v>0</v>
          </cell>
          <cell r="AF121">
            <v>5880</v>
          </cell>
          <cell r="AG121">
            <v>0</v>
          </cell>
          <cell r="AH121">
            <v>48000</v>
          </cell>
          <cell r="AI121">
            <v>0</v>
          </cell>
          <cell r="AJ121">
            <v>54000</v>
          </cell>
          <cell r="AK121">
            <v>0</v>
          </cell>
          <cell r="AL121">
            <v>60000</v>
          </cell>
          <cell r="AM121">
            <v>0</v>
          </cell>
          <cell r="AN121">
            <v>60000</v>
          </cell>
          <cell r="AO121">
            <v>0</v>
          </cell>
          <cell r="AP121">
            <v>86400</v>
          </cell>
          <cell r="AQ121">
            <v>0</v>
          </cell>
          <cell r="AR121">
            <v>61200</v>
          </cell>
          <cell r="AS121">
            <v>0</v>
          </cell>
          <cell r="AT121">
            <v>132000</v>
          </cell>
          <cell r="AU121">
            <v>0</v>
          </cell>
          <cell r="AV121">
            <v>152280</v>
          </cell>
          <cell r="AW121">
            <v>447480</v>
          </cell>
          <cell r="AX121">
            <v>507480</v>
          </cell>
          <cell r="AY121">
            <v>62400</v>
          </cell>
          <cell r="AZ121">
            <v>0</v>
          </cell>
          <cell r="BA121">
            <v>60000</v>
          </cell>
          <cell r="BB121">
            <v>0</v>
          </cell>
          <cell r="BC121">
            <v>10560</v>
          </cell>
          <cell r="BD121">
            <v>0</v>
          </cell>
          <cell r="BE121">
            <v>6120</v>
          </cell>
          <cell r="BF121">
            <v>0</v>
          </cell>
          <cell r="BG121">
            <v>20400</v>
          </cell>
          <cell r="BH121">
            <v>0</v>
          </cell>
          <cell r="BI121">
            <v>105600</v>
          </cell>
          <cell r="BJ121">
            <v>0</v>
          </cell>
          <cell r="BK121">
            <v>127200</v>
          </cell>
          <cell r="BL121">
            <v>0</v>
          </cell>
          <cell r="BM121">
            <v>60000</v>
          </cell>
          <cell r="BN121">
            <v>0</v>
          </cell>
          <cell r="BO121">
            <v>63600</v>
          </cell>
          <cell r="BP121">
            <v>0</v>
          </cell>
          <cell r="BQ121">
            <v>62400</v>
          </cell>
          <cell r="BR121">
            <v>0</v>
          </cell>
          <cell r="BS121">
            <v>132000</v>
          </cell>
          <cell r="BT121">
            <v>0</v>
          </cell>
          <cell r="BU121">
            <v>120000</v>
          </cell>
          <cell r="BV121">
            <v>0</v>
          </cell>
          <cell r="BW121">
            <v>371880</v>
          </cell>
          <cell r="BX121">
            <v>623880</v>
          </cell>
          <cell r="BY121">
            <v>830280</v>
          </cell>
        </row>
        <row r="122">
          <cell r="D122">
            <v>40360</v>
          </cell>
          <cell r="E122">
            <v>2.39774567023677</v>
          </cell>
          <cell r="F122">
            <v>0.381588978398726</v>
          </cell>
          <cell r="G122">
            <v>-0.133840910333881</v>
          </cell>
          <cell r="H122">
            <v>0.00569535788654814</v>
          </cell>
          <cell r="I122">
            <v>-0.202185204972459</v>
          </cell>
          <cell r="J122">
            <v>0</v>
          </cell>
          <cell r="K122">
            <v>18.4667034894823</v>
          </cell>
          <cell r="L122">
            <v>33.9106164851386</v>
          </cell>
          <cell r="M122">
            <v>16.9553082425693</v>
          </cell>
          <cell r="N122">
            <v>1</v>
          </cell>
          <cell r="O122">
            <v>0</v>
          </cell>
          <cell r="P122">
            <v>19.9830925267758</v>
          </cell>
          <cell r="Q122">
            <v>33.9106164851386</v>
          </cell>
          <cell r="R122">
            <v>16.9553082425693</v>
          </cell>
          <cell r="S122">
            <v>1</v>
          </cell>
          <cell r="T122">
            <v>0</v>
          </cell>
          <cell r="U122">
            <v>18.9792856992717</v>
          </cell>
          <cell r="V122">
            <v>20.0258077109249</v>
          </cell>
          <cell r="W122">
            <v>18.4667034894823</v>
          </cell>
          <cell r="X122">
            <v>33.9106164851386</v>
          </cell>
          <cell r="Y122">
            <v>16.9553082425693</v>
          </cell>
          <cell r="Z122">
            <v>1</v>
          </cell>
          <cell r="AA122">
            <v>0</v>
          </cell>
          <cell r="AB122">
            <v>1</v>
          </cell>
          <cell r="AC122">
            <v>1</v>
          </cell>
          <cell r="AD122">
            <v>1</v>
          </cell>
          <cell r="AE122">
            <v>0</v>
          </cell>
          <cell r="AF122">
            <v>5880</v>
          </cell>
          <cell r="AG122">
            <v>0</v>
          </cell>
          <cell r="AH122">
            <v>48000</v>
          </cell>
          <cell r="AI122">
            <v>0</v>
          </cell>
          <cell r="AJ122">
            <v>54000</v>
          </cell>
          <cell r="AK122">
            <v>0</v>
          </cell>
          <cell r="AL122">
            <v>60000</v>
          </cell>
          <cell r="AM122">
            <v>0</v>
          </cell>
          <cell r="AN122">
            <v>60000</v>
          </cell>
          <cell r="AO122">
            <v>0</v>
          </cell>
          <cell r="AP122">
            <v>86400</v>
          </cell>
          <cell r="AQ122">
            <v>0</v>
          </cell>
          <cell r="AR122">
            <v>61200</v>
          </cell>
          <cell r="AS122">
            <v>0</v>
          </cell>
          <cell r="AT122">
            <v>132000</v>
          </cell>
          <cell r="AU122">
            <v>0</v>
          </cell>
          <cell r="AV122">
            <v>152280</v>
          </cell>
          <cell r="AW122">
            <v>447480</v>
          </cell>
          <cell r="AX122">
            <v>507480</v>
          </cell>
          <cell r="AY122">
            <v>62400</v>
          </cell>
          <cell r="AZ122">
            <v>0</v>
          </cell>
          <cell r="BA122">
            <v>60000</v>
          </cell>
          <cell r="BB122">
            <v>0</v>
          </cell>
          <cell r="BC122">
            <v>10560</v>
          </cell>
          <cell r="BD122">
            <v>0</v>
          </cell>
          <cell r="BE122">
            <v>6120</v>
          </cell>
          <cell r="BF122">
            <v>0</v>
          </cell>
          <cell r="BG122">
            <v>20400</v>
          </cell>
          <cell r="BH122">
            <v>0</v>
          </cell>
          <cell r="BI122">
            <v>105600</v>
          </cell>
          <cell r="BJ122">
            <v>0</v>
          </cell>
          <cell r="BK122">
            <v>127200</v>
          </cell>
          <cell r="BL122">
            <v>0</v>
          </cell>
          <cell r="BM122">
            <v>60000</v>
          </cell>
          <cell r="BN122">
            <v>0</v>
          </cell>
          <cell r="BO122">
            <v>63600</v>
          </cell>
          <cell r="BP122">
            <v>0</v>
          </cell>
          <cell r="BQ122">
            <v>62400</v>
          </cell>
          <cell r="BR122">
            <v>0</v>
          </cell>
          <cell r="BS122">
            <v>132000</v>
          </cell>
          <cell r="BT122">
            <v>0</v>
          </cell>
          <cell r="BU122">
            <v>120000</v>
          </cell>
          <cell r="BV122">
            <v>0</v>
          </cell>
          <cell r="BW122">
            <v>371880</v>
          </cell>
          <cell r="BX122">
            <v>623880</v>
          </cell>
          <cell r="BY122">
            <v>830280</v>
          </cell>
        </row>
        <row r="123">
          <cell r="D123">
            <v>40391</v>
          </cell>
          <cell r="E123">
            <v>2.39592328279064</v>
          </cell>
          <cell r="F123">
            <v>0.379496122806082</v>
          </cell>
          <cell r="G123">
            <v>-0.133106849043924</v>
          </cell>
          <cell r="H123">
            <v>0.00566412123591167</v>
          </cell>
          <cell r="I123">
            <v>-0.201076303874864</v>
          </cell>
          <cell r="J123">
            <v>0</v>
          </cell>
          <cell r="K123">
            <v>18.4613523418683</v>
          </cell>
          <cell r="L123">
            <v>39.3887522042286</v>
          </cell>
          <cell r="M123">
            <v>19.6943761021143</v>
          </cell>
          <cell r="N123">
            <v>1</v>
          </cell>
          <cell r="O123">
            <v>1</v>
          </cell>
          <cell r="P123">
            <v>19.9694246209298</v>
          </cell>
          <cell r="Q123">
            <v>39.3887522042286</v>
          </cell>
          <cell r="R123">
            <v>19.6943761021143</v>
          </cell>
          <cell r="S123">
            <v>1</v>
          </cell>
          <cell r="T123">
            <v>0</v>
          </cell>
          <cell r="U123">
            <v>18.9711232531003</v>
          </cell>
          <cell r="V123">
            <v>20.0119055301991</v>
          </cell>
          <cell r="W123">
            <v>18.4613523418683</v>
          </cell>
          <cell r="X123">
            <v>39.3887522042286</v>
          </cell>
          <cell r="Y123">
            <v>19.6943761021143</v>
          </cell>
          <cell r="Z123">
            <v>1</v>
          </cell>
          <cell r="AA123">
            <v>1</v>
          </cell>
          <cell r="AB123">
            <v>1</v>
          </cell>
          <cell r="AC123">
            <v>1</v>
          </cell>
          <cell r="AD123">
            <v>1</v>
          </cell>
          <cell r="AE123">
            <v>1</v>
          </cell>
          <cell r="AF123">
            <v>5880</v>
          </cell>
          <cell r="AG123">
            <v>5880</v>
          </cell>
          <cell r="AH123">
            <v>48000</v>
          </cell>
          <cell r="AI123">
            <v>48000</v>
          </cell>
          <cell r="AJ123">
            <v>54000</v>
          </cell>
          <cell r="AK123">
            <v>54000</v>
          </cell>
          <cell r="AL123">
            <v>60000</v>
          </cell>
          <cell r="AM123">
            <v>30000</v>
          </cell>
          <cell r="AN123">
            <v>60000</v>
          </cell>
          <cell r="AO123">
            <v>30000</v>
          </cell>
          <cell r="AP123">
            <v>86400</v>
          </cell>
          <cell r="AQ123">
            <v>30000</v>
          </cell>
          <cell r="AR123">
            <v>61200</v>
          </cell>
          <cell r="AS123">
            <v>30600</v>
          </cell>
          <cell r="AT123">
            <v>132000</v>
          </cell>
          <cell r="AU123">
            <v>66000</v>
          </cell>
          <cell r="AV123">
            <v>218160</v>
          </cell>
          <cell r="AW123">
            <v>711960</v>
          </cell>
          <cell r="AX123">
            <v>801960</v>
          </cell>
          <cell r="AY123">
            <v>62400</v>
          </cell>
          <cell r="AZ123">
            <v>0</v>
          </cell>
          <cell r="BA123">
            <v>60000</v>
          </cell>
          <cell r="BB123">
            <v>0</v>
          </cell>
          <cell r="BC123">
            <v>10560</v>
          </cell>
          <cell r="BD123">
            <v>0</v>
          </cell>
          <cell r="BE123">
            <v>6120</v>
          </cell>
          <cell r="BF123">
            <v>0</v>
          </cell>
          <cell r="BG123">
            <v>20400</v>
          </cell>
          <cell r="BH123">
            <v>0</v>
          </cell>
          <cell r="BI123">
            <v>105600</v>
          </cell>
          <cell r="BJ123">
            <v>0</v>
          </cell>
          <cell r="BK123">
            <v>127200</v>
          </cell>
          <cell r="BL123">
            <v>0</v>
          </cell>
          <cell r="BM123">
            <v>60000</v>
          </cell>
          <cell r="BN123">
            <v>0</v>
          </cell>
          <cell r="BO123">
            <v>63600</v>
          </cell>
          <cell r="BP123">
            <v>0</v>
          </cell>
          <cell r="BQ123">
            <v>62400</v>
          </cell>
          <cell r="BR123">
            <v>0</v>
          </cell>
          <cell r="BS123">
            <v>132000</v>
          </cell>
          <cell r="BT123">
            <v>0</v>
          </cell>
          <cell r="BU123">
            <v>120000</v>
          </cell>
          <cell r="BV123">
            <v>0</v>
          </cell>
          <cell r="BW123">
            <v>371880</v>
          </cell>
          <cell r="BX123">
            <v>623880</v>
          </cell>
          <cell r="BY123">
            <v>830280</v>
          </cell>
        </row>
        <row r="124">
          <cell r="D124">
            <v>40422</v>
          </cell>
          <cell r="E124">
            <v>2.39459286575521</v>
          </cell>
          <cell r="F124">
            <v>0.377411719608561</v>
          </cell>
          <cell r="G124">
            <v>-0.132375752400017</v>
          </cell>
          <cell r="H124">
            <v>0.00563301074042628</v>
          </cell>
          <cell r="I124">
            <v>-0.199971881285133</v>
          </cell>
          <cell r="J124">
            <v>0</v>
          </cell>
          <cell r="K124">
            <v>18.4596573835256</v>
          </cell>
          <cell r="L124">
            <v>27.906385848931</v>
          </cell>
          <cell r="M124">
            <v>13.9531929244655</v>
          </cell>
          <cell r="N124">
            <v>1</v>
          </cell>
          <cell r="O124">
            <v>0</v>
          </cell>
          <cell r="P124">
            <v>19.9594464931641</v>
          </cell>
          <cell r="Q124">
            <v>27.906385848931</v>
          </cell>
          <cell r="R124">
            <v>13.9531929244655</v>
          </cell>
          <cell r="S124">
            <v>1</v>
          </cell>
          <cell r="T124">
            <v>0</v>
          </cell>
          <cell r="U124">
            <v>18.9666283501639</v>
          </cell>
          <cell r="V124">
            <v>20.0016940737173</v>
          </cell>
          <cell r="W124">
            <v>18.4596573835256</v>
          </cell>
          <cell r="X124">
            <v>27.906385848931</v>
          </cell>
          <cell r="Y124">
            <v>13.9531929244655</v>
          </cell>
          <cell r="Z124">
            <v>1</v>
          </cell>
          <cell r="AA124">
            <v>0</v>
          </cell>
          <cell r="AB124">
            <v>1</v>
          </cell>
          <cell r="AC124">
            <v>1</v>
          </cell>
          <cell r="AD124">
            <v>1</v>
          </cell>
          <cell r="AE124">
            <v>0</v>
          </cell>
          <cell r="AF124">
            <v>5880</v>
          </cell>
          <cell r="AG124">
            <v>0</v>
          </cell>
          <cell r="AH124">
            <v>48000</v>
          </cell>
          <cell r="AI124">
            <v>0</v>
          </cell>
          <cell r="AJ124">
            <v>54000</v>
          </cell>
          <cell r="AK124">
            <v>0</v>
          </cell>
          <cell r="AL124">
            <v>60000</v>
          </cell>
          <cell r="AM124">
            <v>0</v>
          </cell>
          <cell r="AN124">
            <v>60000</v>
          </cell>
          <cell r="AO124">
            <v>0</v>
          </cell>
          <cell r="AP124">
            <v>86400</v>
          </cell>
          <cell r="AQ124">
            <v>0</v>
          </cell>
          <cell r="AR124">
            <v>61200</v>
          </cell>
          <cell r="AS124">
            <v>0</v>
          </cell>
          <cell r="AT124">
            <v>132000</v>
          </cell>
          <cell r="AU124">
            <v>0</v>
          </cell>
          <cell r="AV124">
            <v>152280</v>
          </cell>
          <cell r="AW124">
            <v>447480</v>
          </cell>
          <cell r="AX124">
            <v>507480</v>
          </cell>
          <cell r="AY124">
            <v>62400</v>
          </cell>
          <cell r="AZ124">
            <v>0</v>
          </cell>
          <cell r="BA124">
            <v>60000</v>
          </cell>
          <cell r="BB124">
            <v>0</v>
          </cell>
          <cell r="BC124">
            <v>10560</v>
          </cell>
          <cell r="BD124">
            <v>0</v>
          </cell>
          <cell r="BE124">
            <v>6120</v>
          </cell>
          <cell r="BF124">
            <v>0</v>
          </cell>
          <cell r="BG124">
            <v>20400</v>
          </cell>
          <cell r="BH124">
            <v>0</v>
          </cell>
          <cell r="BI124">
            <v>105600</v>
          </cell>
          <cell r="BJ124">
            <v>0</v>
          </cell>
          <cell r="BK124">
            <v>127200</v>
          </cell>
          <cell r="BL124">
            <v>0</v>
          </cell>
          <cell r="BM124">
            <v>60000</v>
          </cell>
          <cell r="BN124">
            <v>0</v>
          </cell>
          <cell r="BO124">
            <v>63600</v>
          </cell>
          <cell r="BP124">
            <v>0</v>
          </cell>
          <cell r="BQ124">
            <v>62400</v>
          </cell>
          <cell r="BR124">
            <v>0</v>
          </cell>
          <cell r="BS124">
            <v>132000</v>
          </cell>
          <cell r="BT124">
            <v>0</v>
          </cell>
          <cell r="BU124">
            <v>120000</v>
          </cell>
          <cell r="BV124">
            <v>0</v>
          </cell>
          <cell r="BW124">
            <v>371880</v>
          </cell>
          <cell r="BX124">
            <v>623880</v>
          </cell>
          <cell r="BY124">
            <v>830280</v>
          </cell>
        </row>
        <row r="125">
          <cell r="D125">
            <v>40452</v>
          </cell>
          <cell r="E125">
            <v>2.39865446449763</v>
          </cell>
          <cell r="F125">
            <v>0.375402590799675</v>
          </cell>
          <cell r="G125">
            <v>-0.13167105796705</v>
          </cell>
          <cell r="H125">
            <v>0.00560302374327874</v>
          </cell>
          <cell r="I125">
            <v>-0.198907342886395</v>
          </cell>
          <cell r="J125">
            <v>0</v>
          </cell>
          <cell r="K125">
            <v>18.4981034120842</v>
          </cell>
          <cell r="L125">
            <v>36.7124123218981</v>
          </cell>
          <cell r="M125">
            <v>18.3562061609491</v>
          </cell>
          <cell r="N125">
            <v>1</v>
          </cell>
          <cell r="O125">
            <v>0</v>
          </cell>
          <cell r="P125">
            <v>19.9899084837322</v>
          </cell>
          <cell r="Q125">
            <v>36.7124123218981</v>
          </cell>
          <cell r="R125">
            <v>18.3562061609491</v>
          </cell>
          <cell r="S125">
            <v>1</v>
          </cell>
          <cell r="T125">
            <v>0</v>
          </cell>
          <cell r="U125">
            <v>19.0023755489793</v>
          </cell>
          <cell r="V125">
            <v>20.0319311618068</v>
          </cell>
          <cell r="W125">
            <v>18.4981034120842</v>
          </cell>
          <cell r="X125">
            <v>36.7124123218981</v>
          </cell>
          <cell r="Y125">
            <v>18.3562061609491</v>
          </cell>
          <cell r="Z125">
            <v>1</v>
          </cell>
          <cell r="AA125">
            <v>0</v>
          </cell>
          <cell r="AB125">
            <v>1</v>
          </cell>
          <cell r="AC125">
            <v>1</v>
          </cell>
          <cell r="AD125">
            <v>1</v>
          </cell>
          <cell r="AE125">
            <v>0</v>
          </cell>
          <cell r="AF125">
            <v>5880</v>
          </cell>
          <cell r="AG125">
            <v>0</v>
          </cell>
          <cell r="AH125">
            <v>48000</v>
          </cell>
          <cell r="AI125">
            <v>0</v>
          </cell>
          <cell r="AJ125">
            <v>54000</v>
          </cell>
          <cell r="AK125">
            <v>0</v>
          </cell>
          <cell r="AL125">
            <v>60000</v>
          </cell>
          <cell r="AM125">
            <v>0</v>
          </cell>
          <cell r="AN125">
            <v>60000</v>
          </cell>
          <cell r="AO125">
            <v>0</v>
          </cell>
          <cell r="AP125">
            <v>86400</v>
          </cell>
          <cell r="AQ125">
            <v>0</v>
          </cell>
          <cell r="AR125">
            <v>61200</v>
          </cell>
          <cell r="AS125">
            <v>0</v>
          </cell>
          <cell r="AT125">
            <v>132000</v>
          </cell>
          <cell r="AU125">
            <v>0</v>
          </cell>
          <cell r="AV125">
            <v>152280</v>
          </cell>
          <cell r="AW125">
            <v>447480</v>
          </cell>
          <cell r="AX125">
            <v>507480</v>
          </cell>
          <cell r="AY125">
            <v>62400</v>
          </cell>
          <cell r="AZ125">
            <v>0</v>
          </cell>
          <cell r="BA125">
            <v>60000</v>
          </cell>
          <cell r="BB125">
            <v>0</v>
          </cell>
          <cell r="BC125">
            <v>10560</v>
          </cell>
          <cell r="BD125">
            <v>0</v>
          </cell>
          <cell r="BE125">
            <v>6120</v>
          </cell>
          <cell r="BF125">
            <v>0</v>
          </cell>
          <cell r="BG125">
            <v>20400</v>
          </cell>
          <cell r="BH125">
            <v>0</v>
          </cell>
          <cell r="BI125">
            <v>105600</v>
          </cell>
          <cell r="BJ125">
            <v>0</v>
          </cell>
          <cell r="BK125">
            <v>127200</v>
          </cell>
          <cell r="BL125">
            <v>0</v>
          </cell>
          <cell r="BM125">
            <v>60000</v>
          </cell>
          <cell r="BN125">
            <v>0</v>
          </cell>
          <cell r="BO125">
            <v>63600</v>
          </cell>
          <cell r="BP125">
            <v>0</v>
          </cell>
          <cell r="BQ125">
            <v>62400</v>
          </cell>
          <cell r="BR125">
            <v>0</v>
          </cell>
          <cell r="BS125">
            <v>132000</v>
          </cell>
          <cell r="BT125">
            <v>0</v>
          </cell>
          <cell r="BU125">
            <v>120000</v>
          </cell>
          <cell r="BV125">
            <v>0</v>
          </cell>
          <cell r="BW125">
            <v>371880</v>
          </cell>
          <cell r="BX125">
            <v>623880</v>
          </cell>
          <cell r="BY125">
            <v>830280</v>
          </cell>
        </row>
        <row r="126">
          <cell r="D126">
            <v>40483</v>
          </cell>
          <cell r="E126">
            <v>2.46345234308004</v>
          </cell>
          <cell r="F126">
            <v>0.289752367880937</v>
          </cell>
          <cell r="G126">
            <v>-0.105871057494958</v>
          </cell>
          <cell r="H126">
            <v>0.00557216092078724</v>
          </cell>
          <cell r="I126">
            <v>-0.16159266670283</v>
          </cell>
          <cell r="J126">
            <v>0</v>
          </cell>
          <cell r="K126">
            <v>19.2639475728291</v>
          </cell>
          <cell r="L126">
            <v>19.7937086308665</v>
          </cell>
          <cell r="M126">
            <v>9.89685431543324</v>
          </cell>
          <cell r="N126">
            <v>1</v>
          </cell>
          <cell r="O126">
            <v>0</v>
          </cell>
          <cell r="P126">
            <v>20.4758925731003</v>
          </cell>
          <cell r="Q126">
            <v>19.7937086308665</v>
          </cell>
          <cell r="R126">
            <v>9.89685431543324</v>
          </cell>
          <cell r="S126">
            <v>0</v>
          </cell>
          <cell r="T126">
            <v>0</v>
          </cell>
          <cell r="U126">
            <v>19.6818596418881</v>
          </cell>
          <cell r="V126">
            <v>20.5176837800062</v>
          </cell>
          <cell r="W126">
            <v>19.2639475728291</v>
          </cell>
          <cell r="X126">
            <v>19.7937086308665</v>
          </cell>
          <cell r="Y126">
            <v>9.89685431543324</v>
          </cell>
          <cell r="Z126">
            <v>1</v>
          </cell>
          <cell r="AA126">
            <v>0</v>
          </cell>
          <cell r="AB126">
            <v>0</v>
          </cell>
          <cell r="AC126">
            <v>0</v>
          </cell>
          <cell r="AD126">
            <v>1</v>
          </cell>
          <cell r="AE126">
            <v>0</v>
          </cell>
          <cell r="AF126">
            <v>5880</v>
          </cell>
          <cell r="AG126">
            <v>0</v>
          </cell>
          <cell r="AH126">
            <v>48000</v>
          </cell>
          <cell r="AI126">
            <v>0</v>
          </cell>
          <cell r="AJ126">
            <v>54000</v>
          </cell>
          <cell r="AK126">
            <v>0</v>
          </cell>
          <cell r="AL126">
            <v>60000</v>
          </cell>
          <cell r="AM126">
            <v>0</v>
          </cell>
          <cell r="AN126">
            <v>60000</v>
          </cell>
          <cell r="AO126">
            <v>0</v>
          </cell>
          <cell r="AP126">
            <v>86400</v>
          </cell>
          <cell r="AQ126">
            <v>0</v>
          </cell>
          <cell r="AR126">
            <v>61200</v>
          </cell>
          <cell r="AS126">
            <v>0</v>
          </cell>
          <cell r="AT126">
            <v>132000</v>
          </cell>
          <cell r="AU126">
            <v>0</v>
          </cell>
          <cell r="AV126">
            <v>152280</v>
          </cell>
          <cell r="AW126">
            <v>447480</v>
          </cell>
          <cell r="AX126">
            <v>507480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</row>
        <row r="127">
          <cell r="D127">
            <v>40513</v>
          </cell>
          <cell r="E127">
            <v>2.51958105826773</v>
          </cell>
          <cell r="F127">
            <v>0.288205488407219</v>
          </cell>
          <cell r="G127">
            <v>-0.105305851533407</v>
          </cell>
          <cell r="H127">
            <v>0.00554241323860037</v>
          </cell>
          <cell r="I127">
            <v>-0.160729983919411</v>
          </cell>
          <cell r="J127">
            <v>0</v>
          </cell>
          <cell r="K127">
            <v>19.6913830576124</v>
          </cell>
          <cell r="L127">
            <v>11.3744175689176</v>
          </cell>
          <cell r="M127">
            <v>5.68720878445881</v>
          </cell>
          <cell r="N127">
            <v>0</v>
          </cell>
          <cell r="O127">
            <v>0</v>
          </cell>
          <cell r="P127">
            <v>20.896857937008</v>
          </cell>
          <cell r="Q127">
            <v>11.3744175689176</v>
          </cell>
          <cell r="R127">
            <v>5.68720878445881</v>
          </cell>
          <cell r="S127">
            <v>0</v>
          </cell>
          <cell r="T127">
            <v>0</v>
          </cell>
          <cell r="U127">
            <v>20.1070640505074</v>
          </cell>
          <cell r="V127">
            <v>20.9384260362975</v>
          </cell>
          <cell r="W127">
            <v>19.6913830576124</v>
          </cell>
          <cell r="X127">
            <v>11.3744175689176</v>
          </cell>
          <cell r="Y127">
            <v>5.68720878445881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</row>
        <row r="128">
          <cell r="D128">
            <v>40544</v>
          </cell>
          <cell r="E128">
            <v>2.5850329447773</v>
          </cell>
          <cell r="F128">
            <v>0.286613460828186</v>
          </cell>
          <cell r="G128">
            <v>-0.10472414914876</v>
          </cell>
          <cell r="H128">
            <v>0.00551179732361897</v>
          </cell>
          <cell r="I128">
            <v>-0.15984212238495</v>
          </cell>
          <cell r="J128">
            <v>0</v>
          </cell>
          <cell r="K128">
            <v>20.1889311679426</v>
          </cell>
          <cell r="L128">
            <v>29.0285420205181</v>
          </cell>
          <cell r="M128">
            <v>14.5142710102591</v>
          </cell>
          <cell r="N128">
            <v>1</v>
          </cell>
          <cell r="O128">
            <v>0</v>
          </cell>
          <cell r="P128">
            <v>21.3877470858297</v>
          </cell>
          <cell r="Q128">
            <v>29.0285420205181</v>
          </cell>
          <cell r="R128">
            <v>14.5142710102591</v>
          </cell>
          <cell r="S128">
            <v>1</v>
          </cell>
          <cell r="T128">
            <v>0</v>
          </cell>
          <cell r="U128">
            <v>20.602315967214</v>
          </cell>
          <cell r="V128">
            <v>21.4290855657569</v>
          </cell>
          <cell r="W128">
            <v>20.1889311679426</v>
          </cell>
          <cell r="X128">
            <v>29.0285420205181</v>
          </cell>
          <cell r="Y128">
            <v>14.5142710102591</v>
          </cell>
          <cell r="Z128">
            <v>1</v>
          </cell>
          <cell r="AA128">
            <v>0</v>
          </cell>
          <cell r="AB128">
            <v>1</v>
          </cell>
          <cell r="AC128">
            <v>1</v>
          </cell>
          <cell r="AD128">
            <v>1</v>
          </cell>
          <cell r="AE128">
            <v>0</v>
          </cell>
          <cell r="AF128">
            <v>5880</v>
          </cell>
          <cell r="AG128">
            <v>0</v>
          </cell>
          <cell r="AH128">
            <v>48000</v>
          </cell>
          <cell r="AI128">
            <v>0</v>
          </cell>
          <cell r="AJ128">
            <v>54000</v>
          </cell>
          <cell r="AK128">
            <v>0</v>
          </cell>
          <cell r="AL128">
            <v>60000</v>
          </cell>
          <cell r="AM128">
            <v>0</v>
          </cell>
          <cell r="AN128">
            <v>60000</v>
          </cell>
          <cell r="AO128">
            <v>0</v>
          </cell>
          <cell r="AP128">
            <v>86400</v>
          </cell>
          <cell r="AQ128">
            <v>0</v>
          </cell>
          <cell r="AR128">
            <v>61200</v>
          </cell>
          <cell r="AS128">
            <v>0</v>
          </cell>
          <cell r="AT128">
            <v>132000</v>
          </cell>
          <cell r="AU128">
            <v>0</v>
          </cell>
          <cell r="AV128">
            <v>152280</v>
          </cell>
          <cell r="AW128">
            <v>447480</v>
          </cell>
          <cell r="AX128">
            <v>507480</v>
          </cell>
          <cell r="AY128">
            <v>62400</v>
          </cell>
          <cell r="AZ128">
            <v>0</v>
          </cell>
          <cell r="BA128">
            <v>60000</v>
          </cell>
          <cell r="BB128">
            <v>0</v>
          </cell>
          <cell r="BC128">
            <v>10560</v>
          </cell>
          <cell r="BD128">
            <v>0</v>
          </cell>
          <cell r="BE128">
            <v>6120</v>
          </cell>
          <cell r="BF128">
            <v>0</v>
          </cell>
          <cell r="BG128">
            <v>20400</v>
          </cell>
          <cell r="BH128">
            <v>0</v>
          </cell>
          <cell r="BI128">
            <v>105600</v>
          </cell>
          <cell r="BJ128">
            <v>0</v>
          </cell>
          <cell r="BK128">
            <v>127200</v>
          </cell>
          <cell r="BL128">
            <v>0</v>
          </cell>
          <cell r="BM128">
            <v>60000</v>
          </cell>
          <cell r="BN128">
            <v>0</v>
          </cell>
          <cell r="BO128">
            <v>63600</v>
          </cell>
          <cell r="BP128">
            <v>0</v>
          </cell>
          <cell r="BQ128">
            <v>62400</v>
          </cell>
          <cell r="BR128">
            <v>0</v>
          </cell>
          <cell r="BS128">
            <v>132000</v>
          </cell>
          <cell r="BT128">
            <v>0</v>
          </cell>
          <cell r="BU128">
            <v>120000</v>
          </cell>
          <cell r="BV128">
            <v>0</v>
          </cell>
          <cell r="BW128">
            <v>371880</v>
          </cell>
          <cell r="BX128">
            <v>623880</v>
          </cell>
          <cell r="BY128">
            <v>830280</v>
          </cell>
        </row>
        <row r="129">
          <cell r="D129">
            <v>40575</v>
          </cell>
          <cell r="E129">
            <v>2.51287532073549</v>
          </cell>
          <cell r="F129">
            <v>0.285055664655858</v>
          </cell>
          <cell r="G129">
            <v>-0.104154954393487</v>
          </cell>
          <cell r="H129">
            <v>0.00548183970492035</v>
          </cell>
          <cell r="I129">
            <v>-0.15897335144269</v>
          </cell>
          <cell r="J129">
            <v>0</v>
          </cell>
          <cell r="K129">
            <v>19.654264769696</v>
          </cell>
          <cell r="L129">
            <v>23.3889269218073</v>
          </cell>
          <cell r="M129">
            <v>11.6944634609036</v>
          </cell>
          <cell r="N129">
            <v>1</v>
          </cell>
          <cell r="O129">
            <v>0</v>
          </cell>
          <cell r="P129">
            <v>20.8465649055162</v>
          </cell>
          <cell r="Q129">
            <v>23.3889269218073</v>
          </cell>
          <cell r="R129">
            <v>11.6944634609036</v>
          </cell>
          <cell r="S129">
            <v>1</v>
          </cell>
          <cell r="T129">
            <v>0</v>
          </cell>
          <cell r="U129">
            <v>20.065402747565</v>
          </cell>
          <cell r="V129">
            <v>20.8876787033031</v>
          </cell>
          <cell r="W129">
            <v>19.654264769696</v>
          </cell>
          <cell r="X129">
            <v>23.3889269218073</v>
          </cell>
          <cell r="Y129">
            <v>11.6944634609036</v>
          </cell>
          <cell r="Z129">
            <v>1</v>
          </cell>
          <cell r="AA129">
            <v>0</v>
          </cell>
          <cell r="AB129">
            <v>1</v>
          </cell>
          <cell r="AC129">
            <v>1</v>
          </cell>
          <cell r="AD129">
            <v>1</v>
          </cell>
          <cell r="AE129">
            <v>0</v>
          </cell>
          <cell r="AF129">
            <v>5880</v>
          </cell>
          <cell r="AG129">
            <v>0</v>
          </cell>
          <cell r="AH129">
            <v>48000</v>
          </cell>
          <cell r="AI129">
            <v>0</v>
          </cell>
          <cell r="AJ129">
            <v>54000</v>
          </cell>
          <cell r="AK129">
            <v>0</v>
          </cell>
          <cell r="AL129">
            <v>60000</v>
          </cell>
          <cell r="AM129">
            <v>0</v>
          </cell>
          <cell r="AN129">
            <v>60000</v>
          </cell>
          <cell r="AO129">
            <v>0</v>
          </cell>
          <cell r="AP129">
            <v>86400</v>
          </cell>
          <cell r="AQ129">
            <v>0</v>
          </cell>
          <cell r="AR129">
            <v>61200</v>
          </cell>
          <cell r="AS129">
            <v>0</v>
          </cell>
          <cell r="AT129">
            <v>132000</v>
          </cell>
          <cell r="AU129">
            <v>0</v>
          </cell>
          <cell r="AV129">
            <v>152280</v>
          </cell>
          <cell r="AW129">
            <v>447480</v>
          </cell>
          <cell r="AX129">
            <v>507480</v>
          </cell>
          <cell r="AY129">
            <v>62400</v>
          </cell>
          <cell r="AZ129">
            <v>0</v>
          </cell>
          <cell r="BA129">
            <v>60000</v>
          </cell>
          <cell r="BB129">
            <v>0</v>
          </cell>
          <cell r="BC129">
            <v>10560</v>
          </cell>
          <cell r="BD129">
            <v>0</v>
          </cell>
          <cell r="BE129">
            <v>6120</v>
          </cell>
          <cell r="BF129">
            <v>0</v>
          </cell>
          <cell r="BG129">
            <v>20400</v>
          </cell>
          <cell r="BH129">
            <v>0</v>
          </cell>
          <cell r="BI129">
            <v>105600</v>
          </cell>
          <cell r="BJ129">
            <v>0</v>
          </cell>
          <cell r="BK129">
            <v>127200</v>
          </cell>
          <cell r="BL129">
            <v>0</v>
          </cell>
          <cell r="BM129">
            <v>60000</v>
          </cell>
          <cell r="BN129">
            <v>0</v>
          </cell>
          <cell r="BO129">
            <v>63600</v>
          </cell>
          <cell r="BP129">
            <v>0</v>
          </cell>
          <cell r="BQ129">
            <v>62400</v>
          </cell>
          <cell r="BR129">
            <v>0</v>
          </cell>
          <cell r="BS129">
            <v>132000</v>
          </cell>
          <cell r="BT129">
            <v>0</v>
          </cell>
          <cell r="BU129">
            <v>120000</v>
          </cell>
          <cell r="BV129">
            <v>0</v>
          </cell>
          <cell r="BW129">
            <v>371880</v>
          </cell>
          <cell r="BX129">
            <v>623880</v>
          </cell>
          <cell r="BY129">
            <v>830280</v>
          </cell>
        </row>
        <row r="130">
          <cell r="D130">
            <v>40603</v>
          </cell>
          <cell r="E130">
            <v>2.41895877049071</v>
          </cell>
          <cell r="F130">
            <v>0.283684835510864</v>
          </cell>
          <cell r="G130">
            <v>-0.103654074513585</v>
          </cell>
          <cell r="H130">
            <v>0.00545547760597815</v>
          </cell>
          <cell r="I130">
            <v>-0.158208850573366</v>
          </cell>
          <cell r="J130">
            <v>0</v>
          </cell>
          <cell r="K130">
            <v>18.9556243993801</v>
          </cell>
          <cell r="L130">
            <v>17.8209722572403</v>
          </cell>
          <cell r="M130">
            <v>8.91048612862017</v>
          </cell>
          <cell r="N130">
            <v>0</v>
          </cell>
          <cell r="O130">
            <v>0</v>
          </cell>
          <cell r="P130">
            <v>20.1421907786803</v>
          </cell>
          <cell r="Q130">
            <v>17.8209722572403</v>
          </cell>
          <cell r="R130">
            <v>8.91048612862017</v>
          </cell>
          <cell r="S130">
            <v>0</v>
          </cell>
          <cell r="T130">
            <v>0</v>
          </cell>
          <cell r="U130">
            <v>19.3647852198285</v>
          </cell>
          <cell r="V130">
            <v>20.1831068607252</v>
          </cell>
          <cell r="W130">
            <v>18.9556243993801</v>
          </cell>
          <cell r="X130">
            <v>17.8209722572403</v>
          </cell>
          <cell r="Y130">
            <v>8.91048612862017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</row>
        <row r="131">
          <cell r="D131">
            <v>40634</v>
          </cell>
          <cell r="E131">
            <v>2.30676952237334</v>
          </cell>
          <cell r="F131">
            <v>0.363569884730683</v>
          </cell>
          <cell r="G131">
            <v>-0.103101907610194</v>
          </cell>
          <cell r="H131">
            <v>0.0054264161900102</v>
          </cell>
          <cell r="I131">
            <v>0</v>
          </cell>
          <cell r="J131">
            <v>0</v>
          </cell>
          <cell r="K131">
            <v>19.3007714178</v>
          </cell>
          <cell r="L131">
            <v>17.1169787014444</v>
          </cell>
          <cell r="M131">
            <v>8.55848935072219</v>
          </cell>
          <cell r="N131">
            <v>0</v>
          </cell>
          <cell r="O131">
            <v>0</v>
          </cell>
          <cell r="P131">
            <v>19.3007714178</v>
          </cell>
          <cell r="Q131">
            <v>17.1169787014444</v>
          </cell>
          <cell r="R131">
            <v>8.55848935072219</v>
          </cell>
          <cell r="S131">
            <v>0</v>
          </cell>
          <cell r="T131">
            <v>0</v>
          </cell>
          <cell r="U131">
            <v>18.5275071107236</v>
          </cell>
          <cell r="V131">
            <v>19.3414695392251</v>
          </cell>
          <cell r="W131">
            <v>19.3007714178</v>
          </cell>
          <cell r="X131">
            <v>17.1169787014444</v>
          </cell>
          <cell r="Y131">
            <v>8.55848935072219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</row>
        <row r="132">
          <cell r="D132">
            <v>40664</v>
          </cell>
          <cell r="E132">
            <v>2.28137106419729</v>
          </cell>
          <cell r="F132">
            <v>0.361693945341265</v>
          </cell>
          <cell r="G132">
            <v>-0.102569924798269</v>
          </cell>
          <cell r="H132">
            <v>0.00539841709464574</v>
          </cell>
          <cell r="I132">
            <v>0</v>
          </cell>
          <cell r="J132">
            <v>0</v>
          </cell>
          <cell r="K132">
            <v>19.1102829814797</v>
          </cell>
          <cell r="L132">
            <v>19.7278674623315</v>
          </cell>
          <cell r="M132">
            <v>9.86393373116575</v>
          </cell>
          <cell r="N132">
            <v>1</v>
          </cell>
          <cell r="O132">
            <v>0</v>
          </cell>
          <cell r="P132">
            <v>19.1102829814797</v>
          </cell>
          <cell r="Q132">
            <v>19.7278674623315</v>
          </cell>
          <cell r="R132">
            <v>9.86393373116575</v>
          </cell>
          <cell r="S132">
            <v>1</v>
          </cell>
          <cell r="T132">
            <v>0</v>
          </cell>
          <cell r="U132">
            <v>18.3410085454927</v>
          </cell>
          <cell r="V132">
            <v>19.1507711096895</v>
          </cell>
          <cell r="W132">
            <v>19.1102829814797</v>
          </cell>
          <cell r="X132">
            <v>19.7278674623315</v>
          </cell>
          <cell r="Y132">
            <v>9.86393373116575</v>
          </cell>
          <cell r="Z132">
            <v>1</v>
          </cell>
          <cell r="AA132">
            <v>0</v>
          </cell>
          <cell r="AB132">
            <v>1</v>
          </cell>
          <cell r="AC132">
            <v>1</v>
          </cell>
          <cell r="AD132">
            <v>1</v>
          </cell>
          <cell r="AE132">
            <v>0</v>
          </cell>
          <cell r="AF132">
            <v>5880</v>
          </cell>
          <cell r="AG132">
            <v>0</v>
          </cell>
          <cell r="AH132">
            <v>48000</v>
          </cell>
          <cell r="AI132">
            <v>0</v>
          </cell>
          <cell r="AJ132">
            <v>54000</v>
          </cell>
          <cell r="AK132">
            <v>0</v>
          </cell>
          <cell r="AL132">
            <v>60000</v>
          </cell>
          <cell r="AM132">
            <v>0</v>
          </cell>
          <cell r="AN132">
            <v>60000</v>
          </cell>
          <cell r="AO132">
            <v>0</v>
          </cell>
          <cell r="AP132">
            <v>86400</v>
          </cell>
          <cell r="AQ132">
            <v>0</v>
          </cell>
          <cell r="AR132">
            <v>61200</v>
          </cell>
          <cell r="AS132">
            <v>0</v>
          </cell>
          <cell r="AT132">
            <v>132000</v>
          </cell>
          <cell r="AU132">
            <v>0</v>
          </cell>
          <cell r="AV132">
            <v>152280</v>
          </cell>
          <cell r="AW132">
            <v>447480</v>
          </cell>
          <cell r="AX132">
            <v>507480</v>
          </cell>
          <cell r="AY132">
            <v>62400</v>
          </cell>
          <cell r="AZ132">
            <v>0</v>
          </cell>
          <cell r="BA132">
            <v>60000</v>
          </cell>
          <cell r="BB132">
            <v>0</v>
          </cell>
          <cell r="BC132">
            <v>10560</v>
          </cell>
          <cell r="BD132">
            <v>0</v>
          </cell>
          <cell r="BE132">
            <v>6120</v>
          </cell>
          <cell r="BF132">
            <v>0</v>
          </cell>
          <cell r="BG132">
            <v>20400</v>
          </cell>
          <cell r="BH132">
            <v>0</v>
          </cell>
          <cell r="BI132">
            <v>105600</v>
          </cell>
          <cell r="BJ132">
            <v>0</v>
          </cell>
          <cell r="BK132">
            <v>127200</v>
          </cell>
          <cell r="BL132">
            <v>0</v>
          </cell>
          <cell r="BM132">
            <v>60000</v>
          </cell>
          <cell r="BN132">
            <v>0</v>
          </cell>
          <cell r="BO132">
            <v>63600</v>
          </cell>
          <cell r="BP132">
            <v>0</v>
          </cell>
          <cell r="BQ132">
            <v>62400</v>
          </cell>
          <cell r="BR132">
            <v>0</v>
          </cell>
          <cell r="BS132">
            <v>132000</v>
          </cell>
          <cell r="BT132">
            <v>0</v>
          </cell>
          <cell r="BU132">
            <v>120000</v>
          </cell>
          <cell r="BV132">
            <v>0</v>
          </cell>
          <cell r="BW132">
            <v>371880</v>
          </cell>
          <cell r="BX132">
            <v>623880</v>
          </cell>
          <cell r="BY132">
            <v>830280</v>
          </cell>
        </row>
        <row r="133">
          <cell r="D133">
            <v>40695</v>
          </cell>
          <cell r="E133">
            <v>2.28477045063153</v>
          </cell>
          <cell r="F133">
            <v>0.359764089758667</v>
          </cell>
          <cell r="G133">
            <v>-0.102022652319622</v>
          </cell>
          <cell r="H133">
            <v>0.0053696132799801</v>
          </cell>
          <cell r="I133">
            <v>0</v>
          </cell>
          <cell r="J133">
            <v>0</v>
          </cell>
          <cell r="K133">
            <v>19.1357783797365</v>
          </cell>
          <cell r="L133">
            <v>33.0466405780439</v>
          </cell>
          <cell r="M133">
            <v>16.523320289022</v>
          </cell>
          <cell r="N133">
            <v>1</v>
          </cell>
          <cell r="O133">
            <v>0</v>
          </cell>
          <cell r="P133">
            <v>19.1357783797365</v>
          </cell>
          <cell r="Q133">
            <v>33.0466405780439</v>
          </cell>
          <cell r="R133">
            <v>16.523320289022</v>
          </cell>
          <cell r="S133">
            <v>1</v>
          </cell>
          <cell r="T133">
            <v>0</v>
          </cell>
          <cell r="U133">
            <v>18.3706084873393</v>
          </cell>
          <cell r="V133">
            <v>19.1760504793364</v>
          </cell>
          <cell r="W133">
            <v>19.1357783797365</v>
          </cell>
          <cell r="X133">
            <v>33.0466405780439</v>
          </cell>
          <cell r="Y133">
            <v>16.523320289022</v>
          </cell>
          <cell r="Z133">
            <v>1</v>
          </cell>
          <cell r="AA133">
            <v>0</v>
          </cell>
          <cell r="AB133">
            <v>1</v>
          </cell>
          <cell r="AC133">
            <v>1</v>
          </cell>
          <cell r="AD133">
            <v>1</v>
          </cell>
          <cell r="AE133">
            <v>0</v>
          </cell>
          <cell r="AF133">
            <v>5880</v>
          </cell>
          <cell r="AG133">
            <v>0</v>
          </cell>
          <cell r="AH133">
            <v>48000</v>
          </cell>
          <cell r="AI133">
            <v>0</v>
          </cell>
          <cell r="AJ133">
            <v>54000</v>
          </cell>
          <cell r="AK133">
            <v>0</v>
          </cell>
          <cell r="AL133">
            <v>60000</v>
          </cell>
          <cell r="AM133">
            <v>0</v>
          </cell>
          <cell r="AN133">
            <v>60000</v>
          </cell>
          <cell r="AO133">
            <v>0</v>
          </cell>
          <cell r="AP133">
            <v>86400</v>
          </cell>
          <cell r="AQ133">
            <v>0</v>
          </cell>
          <cell r="AR133">
            <v>61200</v>
          </cell>
          <cell r="AS133">
            <v>0</v>
          </cell>
          <cell r="AT133">
            <v>132000</v>
          </cell>
          <cell r="AU133">
            <v>0</v>
          </cell>
          <cell r="AV133">
            <v>152280</v>
          </cell>
          <cell r="AW133">
            <v>447480</v>
          </cell>
          <cell r="AX133">
            <v>507480</v>
          </cell>
          <cell r="AY133">
            <v>62400</v>
          </cell>
          <cell r="AZ133">
            <v>0</v>
          </cell>
          <cell r="BA133">
            <v>60000</v>
          </cell>
          <cell r="BB133">
            <v>0</v>
          </cell>
          <cell r="BC133">
            <v>10560</v>
          </cell>
          <cell r="BD133">
            <v>0</v>
          </cell>
          <cell r="BE133">
            <v>6120</v>
          </cell>
          <cell r="BF133">
            <v>0</v>
          </cell>
          <cell r="BG133">
            <v>20400</v>
          </cell>
          <cell r="BH133">
            <v>0</v>
          </cell>
          <cell r="BI133">
            <v>105600</v>
          </cell>
          <cell r="BJ133">
            <v>0</v>
          </cell>
          <cell r="BK133">
            <v>127200</v>
          </cell>
          <cell r="BL133">
            <v>0</v>
          </cell>
          <cell r="BM133">
            <v>60000</v>
          </cell>
          <cell r="BN133">
            <v>0</v>
          </cell>
          <cell r="BO133">
            <v>63600</v>
          </cell>
          <cell r="BP133">
            <v>0</v>
          </cell>
          <cell r="BQ133">
            <v>62400</v>
          </cell>
          <cell r="BR133">
            <v>0</v>
          </cell>
          <cell r="BS133">
            <v>132000</v>
          </cell>
          <cell r="BT133">
            <v>0</v>
          </cell>
          <cell r="BU133">
            <v>120000</v>
          </cell>
          <cell r="BV133">
            <v>0</v>
          </cell>
          <cell r="BW133">
            <v>371880</v>
          </cell>
          <cell r="BX133">
            <v>623880</v>
          </cell>
          <cell r="BY133">
            <v>830280</v>
          </cell>
        </row>
        <row r="134">
          <cell r="D134">
            <v>40725</v>
          </cell>
          <cell r="E134">
            <v>2.28898814219724</v>
          </cell>
          <cell r="F134">
            <v>0.357904797029674</v>
          </cell>
          <cell r="G134">
            <v>-0.101495390202445</v>
          </cell>
          <cell r="H134">
            <v>0.00534186264223394</v>
          </cell>
          <cell r="I134">
            <v>0</v>
          </cell>
          <cell r="J134">
            <v>0</v>
          </cell>
          <cell r="K134">
            <v>19.1674110664793</v>
          </cell>
          <cell r="L134">
            <v>31.4714769194684</v>
          </cell>
          <cell r="M134">
            <v>15.7357384597342</v>
          </cell>
          <cell r="N134">
            <v>1</v>
          </cell>
          <cell r="O134">
            <v>0</v>
          </cell>
          <cell r="P134">
            <v>19.1674110664793</v>
          </cell>
          <cell r="Q134">
            <v>31.4714769194684</v>
          </cell>
          <cell r="R134">
            <v>15.7357384597342</v>
          </cell>
          <cell r="S134">
            <v>1</v>
          </cell>
          <cell r="T134">
            <v>0</v>
          </cell>
          <cell r="U134">
            <v>18.406195639961</v>
          </cell>
          <cell r="V134">
            <v>19.2074750362961</v>
          </cell>
          <cell r="W134">
            <v>19.1674110664793</v>
          </cell>
          <cell r="X134">
            <v>31.4714769194684</v>
          </cell>
          <cell r="Y134">
            <v>15.7357384597342</v>
          </cell>
          <cell r="Z134">
            <v>1</v>
          </cell>
          <cell r="AA134">
            <v>0</v>
          </cell>
          <cell r="AB134">
            <v>1</v>
          </cell>
          <cell r="AC134">
            <v>1</v>
          </cell>
          <cell r="AD134">
            <v>1</v>
          </cell>
          <cell r="AE134">
            <v>0</v>
          </cell>
          <cell r="AF134">
            <v>5880</v>
          </cell>
          <cell r="AG134">
            <v>0</v>
          </cell>
          <cell r="AH134">
            <v>48000</v>
          </cell>
          <cell r="AI134">
            <v>0</v>
          </cell>
          <cell r="AJ134">
            <v>54000</v>
          </cell>
          <cell r="AK134">
            <v>0</v>
          </cell>
          <cell r="AL134">
            <v>60000</v>
          </cell>
          <cell r="AM134">
            <v>0</v>
          </cell>
          <cell r="AN134">
            <v>60000</v>
          </cell>
          <cell r="AO134">
            <v>0</v>
          </cell>
          <cell r="AP134">
            <v>86400</v>
          </cell>
          <cell r="AQ134">
            <v>0</v>
          </cell>
          <cell r="AR134">
            <v>61200</v>
          </cell>
          <cell r="AS134">
            <v>0</v>
          </cell>
          <cell r="AT134">
            <v>132000</v>
          </cell>
          <cell r="AU134">
            <v>0</v>
          </cell>
          <cell r="AV134">
            <v>152280</v>
          </cell>
          <cell r="AW134">
            <v>447480</v>
          </cell>
          <cell r="AX134">
            <v>507480</v>
          </cell>
          <cell r="AY134">
            <v>62400</v>
          </cell>
          <cell r="AZ134">
            <v>0</v>
          </cell>
          <cell r="BA134">
            <v>60000</v>
          </cell>
          <cell r="BB134">
            <v>0</v>
          </cell>
          <cell r="BC134">
            <v>10560</v>
          </cell>
          <cell r="BD134">
            <v>0</v>
          </cell>
          <cell r="BE134">
            <v>6120</v>
          </cell>
          <cell r="BF134">
            <v>0</v>
          </cell>
          <cell r="BG134">
            <v>20400</v>
          </cell>
          <cell r="BH134">
            <v>0</v>
          </cell>
          <cell r="BI134">
            <v>105600</v>
          </cell>
          <cell r="BJ134">
            <v>0</v>
          </cell>
          <cell r="BK134">
            <v>127200</v>
          </cell>
          <cell r="BL134">
            <v>0</v>
          </cell>
          <cell r="BM134">
            <v>60000</v>
          </cell>
          <cell r="BN134">
            <v>0</v>
          </cell>
          <cell r="BO134">
            <v>63600</v>
          </cell>
          <cell r="BP134">
            <v>0</v>
          </cell>
          <cell r="BQ134">
            <v>62400</v>
          </cell>
          <cell r="BR134">
            <v>0</v>
          </cell>
          <cell r="BS134">
            <v>132000</v>
          </cell>
          <cell r="BT134">
            <v>0</v>
          </cell>
          <cell r="BU134">
            <v>120000</v>
          </cell>
          <cell r="BV134">
            <v>0</v>
          </cell>
          <cell r="BW134">
            <v>371880</v>
          </cell>
          <cell r="BX134">
            <v>623880</v>
          </cell>
          <cell r="BY134">
            <v>830280</v>
          </cell>
        </row>
        <row r="135">
          <cell r="D135">
            <v>40756</v>
          </cell>
          <cell r="E135">
            <v>2.28738198119042</v>
          </cell>
          <cell r="F135">
            <v>0.355992085342064</v>
          </cell>
          <cell r="G135">
            <v>-0.100952979425361</v>
          </cell>
          <cell r="H135">
            <v>0.00531331470659797</v>
          </cell>
          <cell r="I135">
            <v>0</v>
          </cell>
          <cell r="J135">
            <v>0</v>
          </cell>
          <cell r="K135">
            <v>19.1553648589282</v>
          </cell>
          <cell r="L135">
            <v>36.6166020342258</v>
          </cell>
          <cell r="M135">
            <v>18.3083010171129</v>
          </cell>
          <cell r="N135">
            <v>1</v>
          </cell>
          <cell r="O135">
            <v>0</v>
          </cell>
          <cell r="P135">
            <v>19.1553648589282</v>
          </cell>
          <cell r="Q135">
            <v>36.6166020342258</v>
          </cell>
          <cell r="R135">
            <v>18.3083010171129</v>
          </cell>
          <cell r="S135">
            <v>1</v>
          </cell>
          <cell r="T135">
            <v>0</v>
          </cell>
          <cell r="U135">
            <v>18.398217513238</v>
          </cell>
          <cell r="V135">
            <v>19.1952147192277</v>
          </cell>
          <cell r="W135">
            <v>19.1553648589282</v>
          </cell>
          <cell r="X135">
            <v>36.6166020342258</v>
          </cell>
          <cell r="Y135">
            <v>18.3083010171129</v>
          </cell>
          <cell r="Z135">
            <v>1</v>
          </cell>
          <cell r="AA135">
            <v>0</v>
          </cell>
          <cell r="AB135">
            <v>1</v>
          </cell>
          <cell r="AC135">
            <v>1</v>
          </cell>
          <cell r="AD135">
            <v>1</v>
          </cell>
          <cell r="AE135">
            <v>0</v>
          </cell>
          <cell r="AF135">
            <v>5880</v>
          </cell>
          <cell r="AG135">
            <v>0</v>
          </cell>
          <cell r="AH135">
            <v>48000</v>
          </cell>
          <cell r="AI135">
            <v>0</v>
          </cell>
          <cell r="AJ135">
            <v>54000</v>
          </cell>
          <cell r="AK135">
            <v>0</v>
          </cell>
          <cell r="AL135">
            <v>60000</v>
          </cell>
          <cell r="AM135">
            <v>0</v>
          </cell>
          <cell r="AN135">
            <v>60000</v>
          </cell>
          <cell r="AO135">
            <v>0</v>
          </cell>
          <cell r="AP135">
            <v>86400</v>
          </cell>
          <cell r="AQ135">
            <v>0</v>
          </cell>
          <cell r="AR135">
            <v>61200</v>
          </cell>
          <cell r="AS135">
            <v>0</v>
          </cell>
          <cell r="AT135">
            <v>132000</v>
          </cell>
          <cell r="AU135">
            <v>0</v>
          </cell>
          <cell r="AV135">
            <v>152280</v>
          </cell>
          <cell r="AW135">
            <v>447480</v>
          </cell>
          <cell r="AX135">
            <v>507480</v>
          </cell>
          <cell r="AY135">
            <v>62400</v>
          </cell>
          <cell r="AZ135">
            <v>0</v>
          </cell>
          <cell r="BA135">
            <v>60000</v>
          </cell>
          <cell r="BB135">
            <v>0</v>
          </cell>
          <cell r="BC135">
            <v>10560</v>
          </cell>
          <cell r="BD135">
            <v>0</v>
          </cell>
          <cell r="BE135">
            <v>6120</v>
          </cell>
          <cell r="BF135">
            <v>0</v>
          </cell>
          <cell r="BG135">
            <v>20400</v>
          </cell>
          <cell r="BH135">
            <v>0</v>
          </cell>
          <cell r="BI135">
            <v>105600</v>
          </cell>
          <cell r="BJ135">
            <v>0</v>
          </cell>
          <cell r="BK135">
            <v>127200</v>
          </cell>
          <cell r="BL135">
            <v>0</v>
          </cell>
          <cell r="BM135">
            <v>60000</v>
          </cell>
          <cell r="BN135">
            <v>0</v>
          </cell>
          <cell r="BO135">
            <v>63600</v>
          </cell>
          <cell r="BP135">
            <v>0</v>
          </cell>
          <cell r="BQ135">
            <v>62400</v>
          </cell>
          <cell r="BR135">
            <v>0</v>
          </cell>
          <cell r="BS135">
            <v>132000</v>
          </cell>
          <cell r="BT135">
            <v>0</v>
          </cell>
          <cell r="BU135">
            <v>120000</v>
          </cell>
          <cell r="BV135">
            <v>0</v>
          </cell>
          <cell r="BW135">
            <v>371880</v>
          </cell>
          <cell r="BX135">
            <v>623880</v>
          </cell>
          <cell r="BY135">
            <v>830280</v>
          </cell>
        </row>
        <row r="136">
          <cell r="D136">
            <v>40787</v>
          </cell>
          <cell r="E136">
            <v>2.28624607424139</v>
          </cell>
          <cell r="F136">
            <v>0.354088042011495</v>
          </cell>
          <cell r="G136">
            <v>-0.100413026839081</v>
          </cell>
          <cell r="H136">
            <v>0.0052848961494253</v>
          </cell>
          <cell r="I136">
            <v>0</v>
          </cell>
          <cell r="J136">
            <v>0</v>
          </cell>
          <cell r="K136">
            <v>19.1468455568104</v>
          </cell>
          <cell r="L136">
            <v>25.8509638169909</v>
          </cell>
          <cell r="M136">
            <v>12.9254819084954</v>
          </cell>
          <cell r="N136">
            <v>1</v>
          </cell>
          <cell r="O136">
            <v>0</v>
          </cell>
          <cell r="P136">
            <v>19.1468455568104</v>
          </cell>
          <cell r="Q136">
            <v>25.8509638169909</v>
          </cell>
          <cell r="R136">
            <v>12.9254819084954</v>
          </cell>
          <cell r="S136">
            <v>1</v>
          </cell>
          <cell r="T136">
            <v>0</v>
          </cell>
          <cell r="U136">
            <v>18.3937478555173</v>
          </cell>
          <cell r="V136">
            <v>19.1864822779311</v>
          </cell>
          <cell r="W136">
            <v>19.1468455568104</v>
          </cell>
          <cell r="X136">
            <v>25.8509638169909</v>
          </cell>
          <cell r="Y136">
            <v>12.9254819084954</v>
          </cell>
          <cell r="Z136">
            <v>1</v>
          </cell>
          <cell r="AA136">
            <v>0</v>
          </cell>
          <cell r="AB136">
            <v>1</v>
          </cell>
          <cell r="AC136">
            <v>1</v>
          </cell>
          <cell r="AD136">
            <v>1</v>
          </cell>
          <cell r="AE136">
            <v>0</v>
          </cell>
          <cell r="AF136">
            <v>5880</v>
          </cell>
          <cell r="AG136">
            <v>0</v>
          </cell>
          <cell r="AH136">
            <v>48000</v>
          </cell>
          <cell r="AI136">
            <v>0</v>
          </cell>
          <cell r="AJ136">
            <v>54000</v>
          </cell>
          <cell r="AK136">
            <v>0</v>
          </cell>
          <cell r="AL136">
            <v>60000</v>
          </cell>
          <cell r="AM136">
            <v>0</v>
          </cell>
          <cell r="AN136">
            <v>60000</v>
          </cell>
          <cell r="AO136">
            <v>0</v>
          </cell>
          <cell r="AP136">
            <v>86400</v>
          </cell>
          <cell r="AQ136">
            <v>0</v>
          </cell>
          <cell r="AR136">
            <v>61200</v>
          </cell>
          <cell r="AS136">
            <v>0</v>
          </cell>
          <cell r="AT136">
            <v>132000</v>
          </cell>
          <cell r="AU136">
            <v>0</v>
          </cell>
          <cell r="AV136">
            <v>152280</v>
          </cell>
          <cell r="AW136">
            <v>447480</v>
          </cell>
          <cell r="AX136">
            <v>507480</v>
          </cell>
          <cell r="AY136">
            <v>62400</v>
          </cell>
          <cell r="AZ136">
            <v>0</v>
          </cell>
          <cell r="BA136">
            <v>60000</v>
          </cell>
          <cell r="BB136">
            <v>0</v>
          </cell>
          <cell r="BC136">
            <v>10560</v>
          </cell>
          <cell r="BD136">
            <v>0</v>
          </cell>
          <cell r="BE136">
            <v>6120</v>
          </cell>
          <cell r="BF136">
            <v>0</v>
          </cell>
          <cell r="BG136">
            <v>20400</v>
          </cell>
          <cell r="BH136">
            <v>0</v>
          </cell>
          <cell r="BI136">
            <v>105600</v>
          </cell>
          <cell r="BJ136">
            <v>0</v>
          </cell>
          <cell r="BK136">
            <v>127200</v>
          </cell>
          <cell r="BL136">
            <v>0</v>
          </cell>
          <cell r="BM136">
            <v>60000</v>
          </cell>
          <cell r="BN136">
            <v>0</v>
          </cell>
          <cell r="BO136">
            <v>63600</v>
          </cell>
          <cell r="BP136">
            <v>0</v>
          </cell>
          <cell r="BQ136">
            <v>62400</v>
          </cell>
          <cell r="BR136">
            <v>0</v>
          </cell>
          <cell r="BS136">
            <v>132000</v>
          </cell>
          <cell r="BT136">
            <v>0</v>
          </cell>
          <cell r="BU136">
            <v>120000</v>
          </cell>
          <cell r="BV136">
            <v>0</v>
          </cell>
          <cell r="BW136">
            <v>371880</v>
          </cell>
          <cell r="BX136">
            <v>623880</v>
          </cell>
          <cell r="BY136">
            <v>830280</v>
          </cell>
        </row>
        <row r="137">
          <cell r="D137">
            <v>40817</v>
          </cell>
          <cell r="E137">
            <v>2.29017444367201</v>
          </cell>
          <cell r="F137">
            <v>0.352253644917412</v>
          </cell>
          <cell r="G137">
            <v>-0.0998928246780722</v>
          </cell>
          <cell r="H137">
            <v>0.00525751708831959</v>
          </cell>
          <cell r="I137">
            <v>0</v>
          </cell>
          <cell r="J137">
            <v>0</v>
          </cell>
          <cell r="K137">
            <v>19.1763083275401</v>
          </cell>
          <cell r="L137">
            <v>34.8502406474896</v>
          </cell>
          <cell r="M137">
            <v>17.4251203237448</v>
          </cell>
          <cell r="N137">
            <v>1</v>
          </cell>
          <cell r="O137">
            <v>0</v>
          </cell>
          <cell r="P137">
            <v>19.1763083275401</v>
          </cell>
          <cell r="Q137">
            <v>34.8502406474896</v>
          </cell>
          <cell r="R137">
            <v>17.4251203237448</v>
          </cell>
          <cell r="S137">
            <v>1</v>
          </cell>
          <cell r="T137">
            <v>0</v>
          </cell>
          <cell r="U137">
            <v>18.4271121424546</v>
          </cell>
          <cell r="V137">
            <v>19.2157397057025</v>
          </cell>
          <cell r="W137">
            <v>19.1763083275401</v>
          </cell>
          <cell r="X137">
            <v>34.8502406474896</v>
          </cell>
          <cell r="Y137">
            <v>17.4251203237448</v>
          </cell>
          <cell r="Z137">
            <v>1</v>
          </cell>
          <cell r="AA137">
            <v>0</v>
          </cell>
          <cell r="AB137">
            <v>1</v>
          </cell>
          <cell r="AC137">
            <v>1</v>
          </cell>
          <cell r="AD137">
            <v>1</v>
          </cell>
          <cell r="AE137">
            <v>0</v>
          </cell>
          <cell r="AF137">
            <v>5880</v>
          </cell>
          <cell r="AG137">
            <v>0</v>
          </cell>
          <cell r="AH137">
            <v>48000</v>
          </cell>
          <cell r="AI137">
            <v>0</v>
          </cell>
          <cell r="AJ137">
            <v>54000</v>
          </cell>
          <cell r="AK137">
            <v>0</v>
          </cell>
          <cell r="AL137">
            <v>60000</v>
          </cell>
          <cell r="AM137">
            <v>0</v>
          </cell>
          <cell r="AN137">
            <v>60000</v>
          </cell>
          <cell r="AO137">
            <v>0</v>
          </cell>
          <cell r="AP137">
            <v>86400</v>
          </cell>
          <cell r="AQ137">
            <v>0</v>
          </cell>
          <cell r="AR137">
            <v>61200</v>
          </cell>
          <cell r="AS137">
            <v>0</v>
          </cell>
          <cell r="AT137">
            <v>132000</v>
          </cell>
          <cell r="AU137">
            <v>0</v>
          </cell>
          <cell r="AV137">
            <v>152280</v>
          </cell>
          <cell r="AW137">
            <v>447480</v>
          </cell>
          <cell r="AX137">
            <v>507480</v>
          </cell>
          <cell r="AY137">
            <v>62400</v>
          </cell>
          <cell r="AZ137">
            <v>0</v>
          </cell>
          <cell r="BA137">
            <v>60000</v>
          </cell>
          <cell r="BB137">
            <v>0</v>
          </cell>
          <cell r="BC137">
            <v>10560</v>
          </cell>
          <cell r="BD137">
            <v>0</v>
          </cell>
          <cell r="BE137">
            <v>6120</v>
          </cell>
          <cell r="BF137">
            <v>0</v>
          </cell>
          <cell r="BG137">
            <v>20400</v>
          </cell>
          <cell r="BH137">
            <v>0</v>
          </cell>
          <cell r="BI137">
            <v>105600</v>
          </cell>
          <cell r="BJ137">
            <v>0</v>
          </cell>
          <cell r="BK137">
            <v>127200</v>
          </cell>
          <cell r="BL137">
            <v>0</v>
          </cell>
          <cell r="BM137">
            <v>60000</v>
          </cell>
          <cell r="BN137">
            <v>0</v>
          </cell>
          <cell r="BO137">
            <v>63600</v>
          </cell>
          <cell r="BP137">
            <v>0</v>
          </cell>
          <cell r="BQ137">
            <v>62400</v>
          </cell>
          <cell r="BR137">
            <v>0</v>
          </cell>
          <cell r="BS137">
            <v>132000</v>
          </cell>
          <cell r="BT137">
            <v>0</v>
          </cell>
          <cell r="BU137">
            <v>120000</v>
          </cell>
          <cell r="BV137">
            <v>0</v>
          </cell>
          <cell r="BW137">
            <v>371880</v>
          </cell>
          <cell r="BX137">
            <v>623880</v>
          </cell>
          <cell r="BY137">
            <v>830280</v>
          </cell>
        </row>
        <row r="138">
          <cell r="D138">
            <v>40848</v>
          </cell>
          <cell r="E138">
            <v>2.35111657924755</v>
          </cell>
          <cell r="F138">
            <v>0.27192629475283</v>
          </cell>
          <cell r="G138">
            <v>-0.0993576846212265</v>
          </cell>
          <cell r="H138">
            <v>0.00522935182216982</v>
          </cell>
          <cell r="I138">
            <v>0</v>
          </cell>
          <cell r="J138">
            <v>0</v>
          </cell>
          <cell r="K138">
            <v>19.6333743443566</v>
          </cell>
          <cell r="L138">
            <v>18.9754874895165</v>
          </cell>
          <cell r="M138">
            <v>9.48774374475825</v>
          </cell>
          <cell r="N138">
            <v>0</v>
          </cell>
          <cell r="O138">
            <v>0</v>
          </cell>
          <cell r="P138">
            <v>19.6333743443566</v>
          </cell>
          <cell r="Q138">
            <v>18.9754874895165</v>
          </cell>
          <cell r="R138">
            <v>9.48774374475825</v>
          </cell>
          <cell r="S138">
            <v>0</v>
          </cell>
          <cell r="T138">
            <v>0</v>
          </cell>
          <cell r="U138">
            <v>18.8881917096974</v>
          </cell>
          <cell r="V138">
            <v>19.6725944830229</v>
          </cell>
          <cell r="W138">
            <v>19.6333743443566</v>
          </cell>
          <cell r="X138">
            <v>18.9754874895165</v>
          </cell>
          <cell r="Y138">
            <v>9.48774374475825</v>
          </cell>
          <cell r="Z138">
            <v>1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</row>
        <row r="139">
          <cell r="D139">
            <v>40878</v>
          </cell>
          <cell r="E139">
            <v>2.40394450045854</v>
          </cell>
          <cell r="F139">
            <v>0.270515286786072</v>
          </cell>
          <cell r="G139">
            <v>-0.0988421240179879</v>
          </cell>
          <cell r="H139">
            <v>0.00520221705357831</v>
          </cell>
          <cell r="I139">
            <v>0</v>
          </cell>
          <cell r="J139">
            <v>0</v>
          </cell>
          <cell r="K139">
            <v>20.029583753439</v>
          </cell>
          <cell r="L139">
            <v>11.0736993310995</v>
          </cell>
          <cell r="M139">
            <v>5.53684966554973</v>
          </cell>
          <cell r="N139">
            <v>0</v>
          </cell>
          <cell r="O139">
            <v>0</v>
          </cell>
          <cell r="P139">
            <v>20.029583753439</v>
          </cell>
          <cell r="Q139">
            <v>11.0736993310995</v>
          </cell>
          <cell r="R139">
            <v>5.53684966554973</v>
          </cell>
          <cell r="S139">
            <v>0</v>
          </cell>
          <cell r="T139">
            <v>0</v>
          </cell>
          <cell r="U139">
            <v>19.2882678233041</v>
          </cell>
          <cell r="V139">
            <v>20.0686003813409</v>
          </cell>
          <cell r="W139">
            <v>20.029583753439</v>
          </cell>
          <cell r="X139">
            <v>11.0736993310995</v>
          </cell>
          <cell r="Y139">
            <v>5.53684966554973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</row>
        <row r="140">
          <cell r="D140">
            <v>40909</v>
          </cell>
          <cell r="E140">
            <v>2.46814270696349</v>
          </cell>
          <cell r="F140">
            <v>0.269063775182602</v>
          </cell>
          <cell r="G140">
            <v>-0.0983117640090278</v>
          </cell>
          <cell r="H140">
            <v>0.0051743033688962</v>
          </cell>
          <cell r="I140">
            <v>0</v>
          </cell>
          <cell r="J140">
            <v>0</v>
          </cell>
          <cell r="K140">
            <v>20.5110703022262</v>
          </cell>
          <cell r="L140">
            <v>27.5770189779029</v>
          </cell>
          <cell r="M140">
            <v>13.7885094889514</v>
          </cell>
          <cell r="N140">
            <v>1</v>
          </cell>
          <cell r="O140">
            <v>0</v>
          </cell>
          <cell r="P140">
            <v>20.5110703022262</v>
          </cell>
          <cell r="Q140">
            <v>27.5770189779029</v>
          </cell>
          <cell r="R140">
            <v>13.7885094889514</v>
          </cell>
          <cell r="S140">
            <v>1</v>
          </cell>
          <cell r="T140">
            <v>0</v>
          </cell>
          <cell r="U140">
            <v>19.7737320721584</v>
          </cell>
          <cell r="V140">
            <v>20.5498775774929</v>
          </cell>
          <cell r="W140">
            <v>20.5110703022262</v>
          </cell>
          <cell r="X140">
            <v>27.5770189779029</v>
          </cell>
          <cell r="Y140">
            <v>13.7885094889514</v>
          </cell>
          <cell r="Z140">
            <v>1</v>
          </cell>
          <cell r="AA140">
            <v>0</v>
          </cell>
          <cell r="AB140">
            <v>1</v>
          </cell>
          <cell r="AC140">
            <v>1</v>
          </cell>
          <cell r="AD140">
            <v>1</v>
          </cell>
          <cell r="AE140">
            <v>0</v>
          </cell>
          <cell r="AF140">
            <v>5880</v>
          </cell>
          <cell r="AG140">
            <v>0</v>
          </cell>
          <cell r="AH140">
            <v>48000</v>
          </cell>
          <cell r="AI140">
            <v>0</v>
          </cell>
          <cell r="AJ140">
            <v>54000</v>
          </cell>
          <cell r="AK140">
            <v>0</v>
          </cell>
          <cell r="AL140">
            <v>60000</v>
          </cell>
          <cell r="AM140">
            <v>0</v>
          </cell>
          <cell r="AN140">
            <v>60000</v>
          </cell>
          <cell r="AO140">
            <v>0</v>
          </cell>
          <cell r="AP140">
            <v>86400</v>
          </cell>
          <cell r="AQ140">
            <v>0</v>
          </cell>
          <cell r="AR140">
            <v>61200</v>
          </cell>
          <cell r="AS140">
            <v>0</v>
          </cell>
          <cell r="AT140">
            <v>132000</v>
          </cell>
          <cell r="AU140">
            <v>0</v>
          </cell>
          <cell r="AV140">
            <v>152280</v>
          </cell>
          <cell r="AW140">
            <v>447480</v>
          </cell>
          <cell r="AX140">
            <v>507480</v>
          </cell>
          <cell r="AY140">
            <v>62400</v>
          </cell>
          <cell r="AZ140">
            <v>0</v>
          </cell>
          <cell r="BA140">
            <v>60000</v>
          </cell>
          <cell r="BB140">
            <v>0</v>
          </cell>
          <cell r="BC140">
            <v>10560</v>
          </cell>
          <cell r="BD140">
            <v>0</v>
          </cell>
          <cell r="BE140">
            <v>6120</v>
          </cell>
          <cell r="BF140">
            <v>0</v>
          </cell>
          <cell r="BG140">
            <v>20400</v>
          </cell>
          <cell r="BH140">
            <v>0</v>
          </cell>
          <cell r="BI140">
            <v>105600</v>
          </cell>
          <cell r="BJ140">
            <v>0</v>
          </cell>
          <cell r="BK140">
            <v>127200</v>
          </cell>
          <cell r="BL140">
            <v>0</v>
          </cell>
          <cell r="BM140">
            <v>60000</v>
          </cell>
          <cell r="BN140">
            <v>0</v>
          </cell>
          <cell r="BO140">
            <v>63600</v>
          </cell>
          <cell r="BP140">
            <v>0</v>
          </cell>
          <cell r="BQ140">
            <v>62400</v>
          </cell>
          <cell r="BR140">
            <v>0</v>
          </cell>
          <cell r="BS140">
            <v>132000</v>
          </cell>
          <cell r="BT140">
            <v>0</v>
          </cell>
          <cell r="BU140">
            <v>120000</v>
          </cell>
          <cell r="BV140">
            <v>0</v>
          </cell>
          <cell r="BW140">
            <v>371880</v>
          </cell>
          <cell r="BX140">
            <v>623880</v>
          </cell>
          <cell r="BY140">
            <v>830280</v>
          </cell>
        </row>
        <row r="141">
          <cell r="D141">
            <v>40940</v>
          </cell>
          <cell r="E141">
            <v>2.40033547450888</v>
          </cell>
          <cell r="F141">
            <v>0.26761887794696</v>
          </cell>
          <cell r="G141">
            <v>-0.0977838207883121</v>
          </cell>
          <cell r="H141">
            <v>0.00514651688359537</v>
          </cell>
          <cell r="I141">
            <v>0</v>
          </cell>
          <cell r="J141">
            <v>0</v>
          </cell>
          <cell r="K141">
            <v>20.0025160588166</v>
          </cell>
          <cell r="L141">
            <v>22.2824109643834</v>
          </cell>
          <cell r="M141">
            <v>11.1412054821917</v>
          </cell>
          <cell r="N141">
            <v>1</v>
          </cell>
          <cell r="O141">
            <v>0</v>
          </cell>
          <cell r="P141">
            <v>20.0025160588166</v>
          </cell>
          <cell r="Q141">
            <v>22.2824109643834</v>
          </cell>
          <cell r="R141">
            <v>11.1412054821917</v>
          </cell>
          <cell r="S141">
            <v>1</v>
          </cell>
          <cell r="T141">
            <v>0</v>
          </cell>
          <cell r="U141">
            <v>19.2691374029043</v>
          </cell>
          <cell r="V141">
            <v>20.0411149354436</v>
          </cell>
          <cell r="W141">
            <v>20.0025160588166</v>
          </cell>
          <cell r="X141">
            <v>22.2824109643834</v>
          </cell>
          <cell r="Y141">
            <v>11.1412054821917</v>
          </cell>
          <cell r="Z141">
            <v>1</v>
          </cell>
          <cell r="AA141">
            <v>0</v>
          </cell>
          <cell r="AB141">
            <v>1</v>
          </cell>
          <cell r="AC141">
            <v>1</v>
          </cell>
          <cell r="AD141">
            <v>1</v>
          </cell>
          <cell r="AE141">
            <v>0</v>
          </cell>
          <cell r="AF141">
            <v>5880</v>
          </cell>
          <cell r="AG141">
            <v>0</v>
          </cell>
          <cell r="AH141">
            <v>48000</v>
          </cell>
          <cell r="AI141">
            <v>0</v>
          </cell>
          <cell r="AJ141">
            <v>54000</v>
          </cell>
          <cell r="AK141">
            <v>0</v>
          </cell>
          <cell r="AL141">
            <v>60000</v>
          </cell>
          <cell r="AM141">
            <v>0</v>
          </cell>
          <cell r="AN141">
            <v>60000</v>
          </cell>
          <cell r="AO141">
            <v>0</v>
          </cell>
          <cell r="AP141">
            <v>86400</v>
          </cell>
          <cell r="AQ141">
            <v>0</v>
          </cell>
          <cell r="AR141">
            <v>61200</v>
          </cell>
          <cell r="AS141">
            <v>0</v>
          </cell>
          <cell r="AT141">
            <v>132000</v>
          </cell>
          <cell r="AU141">
            <v>0</v>
          </cell>
          <cell r="AV141">
            <v>152280</v>
          </cell>
          <cell r="AW141">
            <v>447480</v>
          </cell>
          <cell r="AX141">
            <v>507480</v>
          </cell>
          <cell r="AY141">
            <v>62400</v>
          </cell>
          <cell r="AZ141">
            <v>0</v>
          </cell>
          <cell r="BA141">
            <v>60000</v>
          </cell>
          <cell r="BB141">
            <v>0</v>
          </cell>
          <cell r="BC141">
            <v>10560</v>
          </cell>
          <cell r="BD141">
            <v>0</v>
          </cell>
          <cell r="BE141">
            <v>6120</v>
          </cell>
          <cell r="BF141">
            <v>0</v>
          </cell>
          <cell r="BG141">
            <v>20400</v>
          </cell>
          <cell r="BH141">
            <v>0</v>
          </cell>
          <cell r="BI141">
            <v>105600</v>
          </cell>
          <cell r="BJ141">
            <v>0</v>
          </cell>
          <cell r="BK141">
            <v>127200</v>
          </cell>
          <cell r="BL141">
            <v>0</v>
          </cell>
          <cell r="BM141">
            <v>60000</v>
          </cell>
          <cell r="BN141">
            <v>0</v>
          </cell>
          <cell r="BO141">
            <v>63600</v>
          </cell>
          <cell r="BP141">
            <v>0</v>
          </cell>
          <cell r="BQ141">
            <v>62400</v>
          </cell>
          <cell r="BR141">
            <v>0</v>
          </cell>
          <cell r="BS141">
            <v>132000</v>
          </cell>
          <cell r="BT141">
            <v>0</v>
          </cell>
          <cell r="BU141">
            <v>120000</v>
          </cell>
          <cell r="BV141">
            <v>0</v>
          </cell>
          <cell r="BW141">
            <v>371880</v>
          </cell>
          <cell r="BX141">
            <v>623880</v>
          </cell>
          <cell r="BY141">
            <v>830280</v>
          </cell>
        </row>
        <row r="142">
          <cell r="D142">
            <v>40969</v>
          </cell>
          <cell r="E142">
            <v>2.31145592094114</v>
          </cell>
          <cell r="F142">
            <v>0.266273167675985</v>
          </cell>
          <cell r="G142">
            <v>-0.0972921189585328</v>
          </cell>
          <cell r="H142">
            <v>0.00512063783992278</v>
          </cell>
          <cell r="I142">
            <v>0</v>
          </cell>
          <cell r="J142">
            <v>0</v>
          </cell>
          <cell r="K142">
            <v>19.3359194070586</v>
          </cell>
          <cell r="L142">
            <v>17.0497269581853</v>
          </cell>
          <cell r="M142">
            <v>8.52486347909264</v>
          </cell>
          <cell r="N142">
            <v>0</v>
          </cell>
          <cell r="O142">
            <v>0</v>
          </cell>
          <cell r="P142">
            <v>19.3359194070586</v>
          </cell>
          <cell r="Q142">
            <v>17.0497269581853</v>
          </cell>
          <cell r="R142">
            <v>8.52486347909264</v>
          </cell>
          <cell r="S142">
            <v>0</v>
          </cell>
          <cell r="T142">
            <v>0</v>
          </cell>
          <cell r="U142">
            <v>18.6062285148696</v>
          </cell>
          <cell r="V142">
            <v>19.374324190858</v>
          </cell>
          <cell r="W142">
            <v>19.3359194070586</v>
          </cell>
          <cell r="X142">
            <v>17.0497269581853</v>
          </cell>
          <cell r="Y142">
            <v>8.52486347909264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0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0</v>
          </cell>
        </row>
        <row r="143">
          <cell r="D143">
            <v>41000</v>
          </cell>
          <cell r="E143">
            <v>2.20582000712994</v>
          </cell>
          <cell r="F143">
            <v>0.341237452038111</v>
          </cell>
          <cell r="G143">
            <v>-0.0967688296824493</v>
          </cell>
          <cell r="H143">
            <v>0.00509309629907628</v>
          </cell>
          <cell r="I143">
            <v>0</v>
          </cell>
          <cell r="J143">
            <v>0</v>
          </cell>
          <cell r="K143">
            <v>18.5436500534745</v>
          </cell>
          <cell r="L143">
            <v>16.3666649570816</v>
          </cell>
          <cell r="M143">
            <v>8.18333247854081</v>
          </cell>
          <cell r="N143">
            <v>0</v>
          </cell>
          <cell r="O143">
            <v>0</v>
          </cell>
          <cell r="P143">
            <v>18.5436500534745</v>
          </cell>
          <cell r="Q143">
            <v>16.3666649570816</v>
          </cell>
          <cell r="R143">
            <v>8.18333247854081</v>
          </cell>
          <cell r="S143">
            <v>0</v>
          </cell>
          <cell r="T143">
            <v>0</v>
          </cell>
          <cell r="U143">
            <v>17.8178838308561</v>
          </cell>
          <cell r="V143">
            <v>18.5818482757176</v>
          </cell>
          <cell r="W143">
            <v>18.5436500534745</v>
          </cell>
          <cell r="X143">
            <v>16.3666649570816</v>
          </cell>
          <cell r="Y143">
            <v>8.18333247854081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0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</row>
        <row r="144">
          <cell r="D144">
            <v>41030</v>
          </cell>
          <cell r="E144">
            <v>2.18166206386906</v>
          </cell>
          <cell r="F144">
            <v>0.339459726612232</v>
          </cell>
          <cell r="G144">
            <v>-0.0962646985915284</v>
          </cell>
          <cell r="H144">
            <v>0.00506656308376465</v>
          </cell>
          <cell r="I144">
            <v>0</v>
          </cell>
          <cell r="J144">
            <v>0</v>
          </cell>
          <cell r="K144">
            <v>18.362465479018</v>
          </cell>
          <cell r="L144">
            <v>18.81468201156</v>
          </cell>
          <cell r="M144">
            <v>9.40734100578002</v>
          </cell>
          <cell r="N144">
            <v>1</v>
          </cell>
          <cell r="O144">
            <v>0</v>
          </cell>
          <cell r="P144">
            <v>18.362465479018</v>
          </cell>
          <cell r="Q144">
            <v>18.81468201156</v>
          </cell>
          <cell r="R144">
            <v>9.40734100578002</v>
          </cell>
          <cell r="S144">
            <v>1</v>
          </cell>
          <cell r="T144">
            <v>0</v>
          </cell>
          <cell r="U144">
            <v>17.6404802395815</v>
          </cell>
          <cell r="V144">
            <v>18.4004647021462</v>
          </cell>
          <cell r="W144">
            <v>18.362465479018</v>
          </cell>
          <cell r="X144">
            <v>18.81468201156</v>
          </cell>
          <cell r="Y144">
            <v>9.40734100578002</v>
          </cell>
          <cell r="Z144">
            <v>1</v>
          </cell>
          <cell r="AA144">
            <v>0</v>
          </cell>
          <cell r="AB144">
            <v>1</v>
          </cell>
          <cell r="AC144">
            <v>1</v>
          </cell>
          <cell r="AD144">
            <v>1</v>
          </cell>
          <cell r="AE144">
            <v>0</v>
          </cell>
          <cell r="AF144">
            <v>5880</v>
          </cell>
          <cell r="AG144">
            <v>0</v>
          </cell>
          <cell r="AH144">
            <v>48000</v>
          </cell>
          <cell r="AI144">
            <v>0</v>
          </cell>
          <cell r="AJ144">
            <v>54000</v>
          </cell>
          <cell r="AK144">
            <v>0</v>
          </cell>
          <cell r="AL144">
            <v>60000</v>
          </cell>
          <cell r="AM144">
            <v>0</v>
          </cell>
          <cell r="AN144">
            <v>60000</v>
          </cell>
          <cell r="AO144">
            <v>0</v>
          </cell>
          <cell r="AP144">
            <v>86400</v>
          </cell>
          <cell r="AQ144">
            <v>0</v>
          </cell>
          <cell r="AR144">
            <v>61200</v>
          </cell>
          <cell r="AS144">
            <v>0</v>
          </cell>
          <cell r="AT144">
            <v>132000</v>
          </cell>
          <cell r="AU144">
            <v>0</v>
          </cell>
          <cell r="AV144">
            <v>152280</v>
          </cell>
          <cell r="AW144">
            <v>447480</v>
          </cell>
          <cell r="AX144">
            <v>507480</v>
          </cell>
          <cell r="AY144">
            <v>62400</v>
          </cell>
          <cell r="AZ144">
            <v>0</v>
          </cell>
          <cell r="BA144">
            <v>60000</v>
          </cell>
          <cell r="BB144">
            <v>0</v>
          </cell>
          <cell r="BC144">
            <v>10560</v>
          </cell>
          <cell r="BD144">
            <v>0</v>
          </cell>
          <cell r="BE144">
            <v>6120</v>
          </cell>
          <cell r="BF144">
            <v>0</v>
          </cell>
          <cell r="BG144">
            <v>20400</v>
          </cell>
          <cell r="BH144">
            <v>0</v>
          </cell>
          <cell r="BI144">
            <v>105600</v>
          </cell>
          <cell r="BJ144">
            <v>0</v>
          </cell>
          <cell r="BK144">
            <v>127200</v>
          </cell>
          <cell r="BL144">
            <v>0</v>
          </cell>
          <cell r="BM144">
            <v>60000</v>
          </cell>
          <cell r="BN144">
            <v>0</v>
          </cell>
          <cell r="BO144">
            <v>63600</v>
          </cell>
          <cell r="BP144">
            <v>0</v>
          </cell>
          <cell r="BQ144">
            <v>62400</v>
          </cell>
          <cell r="BR144">
            <v>0</v>
          </cell>
          <cell r="BS144">
            <v>132000</v>
          </cell>
          <cell r="BT144">
            <v>0</v>
          </cell>
          <cell r="BU144">
            <v>120000</v>
          </cell>
          <cell r="BV144">
            <v>0</v>
          </cell>
          <cell r="BW144">
            <v>371880</v>
          </cell>
          <cell r="BX144">
            <v>623880</v>
          </cell>
          <cell r="BY144">
            <v>830280</v>
          </cell>
        </row>
        <row r="145">
          <cell r="D145">
            <v>41061</v>
          </cell>
          <cell r="E145">
            <v>2.18452306259441</v>
          </cell>
          <cell r="F145">
            <v>0.337631015441351</v>
          </cell>
          <cell r="G145">
            <v>-0.0957461088565025</v>
          </cell>
          <cell r="H145">
            <v>0.00503926888718434</v>
          </cell>
          <cell r="I145">
            <v>0</v>
          </cell>
          <cell r="J145">
            <v>0</v>
          </cell>
          <cell r="K145">
            <v>18.3839229694581</v>
          </cell>
          <cell r="L145">
            <v>31.3114972305199</v>
          </cell>
          <cell r="M145">
            <v>15.6557486152599</v>
          </cell>
          <cell r="N145">
            <v>1</v>
          </cell>
          <cell r="O145">
            <v>0</v>
          </cell>
          <cell r="P145">
            <v>18.3839229694581</v>
          </cell>
          <cell r="Q145">
            <v>31.3114972305199</v>
          </cell>
          <cell r="R145">
            <v>15.6557486152599</v>
          </cell>
          <cell r="S145">
            <v>1</v>
          </cell>
          <cell r="T145">
            <v>0</v>
          </cell>
          <cell r="U145">
            <v>17.6658271530343</v>
          </cell>
          <cell r="V145">
            <v>18.421717486112</v>
          </cell>
          <cell r="W145">
            <v>18.3839229694581</v>
          </cell>
          <cell r="X145">
            <v>31.3114972305199</v>
          </cell>
          <cell r="Y145">
            <v>15.6557486152599</v>
          </cell>
          <cell r="Z145">
            <v>1</v>
          </cell>
          <cell r="AA145">
            <v>0</v>
          </cell>
          <cell r="AB145">
            <v>1</v>
          </cell>
          <cell r="AC145">
            <v>1</v>
          </cell>
          <cell r="AD145">
            <v>1</v>
          </cell>
          <cell r="AE145">
            <v>0</v>
          </cell>
          <cell r="AF145">
            <v>5880</v>
          </cell>
          <cell r="AG145">
            <v>0</v>
          </cell>
          <cell r="AH145">
            <v>48000</v>
          </cell>
          <cell r="AI145">
            <v>0</v>
          </cell>
          <cell r="AJ145">
            <v>54000</v>
          </cell>
          <cell r="AK145">
            <v>0</v>
          </cell>
          <cell r="AL145">
            <v>60000</v>
          </cell>
          <cell r="AM145">
            <v>0</v>
          </cell>
          <cell r="AN145">
            <v>60000</v>
          </cell>
          <cell r="AO145">
            <v>0</v>
          </cell>
          <cell r="AP145">
            <v>86400</v>
          </cell>
          <cell r="AQ145">
            <v>0</v>
          </cell>
          <cell r="AR145">
            <v>61200</v>
          </cell>
          <cell r="AS145">
            <v>0</v>
          </cell>
          <cell r="AT145">
            <v>132000</v>
          </cell>
          <cell r="AU145">
            <v>0</v>
          </cell>
          <cell r="AV145">
            <v>152280</v>
          </cell>
          <cell r="AW145">
            <v>447480</v>
          </cell>
          <cell r="AX145">
            <v>507480</v>
          </cell>
          <cell r="AY145">
            <v>62400</v>
          </cell>
          <cell r="AZ145">
            <v>0</v>
          </cell>
          <cell r="BA145">
            <v>60000</v>
          </cell>
          <cell r="BB145">
            <v>0</v>
          </cell>
          <cell r="BC145">
            <v>10560</v>
          </cell>
          <cell r="BD145">
            <v>0</v>
          </cell>
          <cell r="BE145">
            <v>6120</v>
          </cell>
          <cell r="BF145">
            <v>0</v>
          </cell>
          <cell r="BG145">
            <v>20400</v>
          </cell>
          <cell r="BH145">
            <v>0</v>
          </cell>
          <cell r="BI145">
            <v>105600</v>
          </cell>
          <cell r="BJ145">
            <v>0</v>
          </cell>
          <cell r="BK145">
            <v>127200</v>
          </cell>
          <cell r="BL145">
            <v>0</v>
          </cell>
          <cell r="BM145">
            <v>60000</v>
          </cell>
          <cell r="BN145">
            <v>0</v>
          </cell>
          <cell r="BO145">
            <v>63600</v>
          </cell>
          <cell r="BP145">
            <v>0</v>
          </cell>
          <cell r="BQ145">
            <v>62400</v>
          </cell>
          <cell r="BR145">
            <v>0</v>
          </cell>
          <cell r="BS145">
            <v>132000</v>
          </cell>
          <cell r="BT145">
            <v>0</v>
          </cell>
          <cell r="BU145">
            <v>120000</v>
          </cell>
          <cell r="BV145">
            <v>0</v>
          </cell>
          <cell r="BW145">
            <v>371880</v>
          </cell>
          <cell r="BX145">
            <v>623880</v>
          </cell>
          <cell r="BY145">
            <v>830280</v>
          </cell>
        </row>
        <row r="146">
          <cell r="D146">
            <v>41091</v>
          </cell>
          <cell r="E146">
            <v>2.18816324629584</v>
          </cell>
          <cell r="F146">
            <v>0.335869272627311</v>
          </cell>
          <cell r="G146">
            <v>-0.0952465101480433</v>
          </cell>
          <cell r="H146">
            <v>0.00501297421831807</v>
          </cell>
          <cell r="I146">
            <v>0</v>
          </cell>
          <cell r="J146">
            <v>0</v>
          </cell>
          <cell r="K146">
            <v>18.4112243472188</v>
          </cell>
          <cell r="L146">
            <v>29.2554668893933</v>
          </cell>
          <cell r="M146">
            <v>14.6277334446967</v>
          </cell>
          <cell r="N146">
            <v>1</v>
          </cell>
          <cell r="O146">
            <v>0</v>
          </cell>
          <cell r="P146">
            <v>18.4112243472188</v>
          </cell>
          <cell r="Q146">
            <v>29.2554668893933</v>
          </cell>
          <cell r="R146">
            <v>14.6277334446967</v>
          </cell>
          <cell r="S146">
            <v>1</v>
          </cell>
          <cell r="T146">
            <v>0</v>
          </cell>
          <cell r="U146">
            <v>17.6968755211085</v>
          </cell>
          <cell r="V146">
            <v>18.4488216538562</v>
          </cell>
          <cell r="W146">
            <v>18.4112243472188</v>
          </cell>
          <cell r="X146">
            <v>29.2554668893933</v>
          </cell>
          <cell r="Y146">
            <v>14.6277334446967</v>
          </cell>
          <cell r="Z146">
            <v>1</v>
          </cell>
          <cell r="AA146">
            <v>0</v>
          </cell>
          <cell r="AB146">
            <v>1</v>
          </cell>
          <cell r="AC146">
            <v>1</v>
          </cell>
          <cell r="AD146">
            <v>1</v>
          </cell>
          <cell r="AE146">
            <v>0</v>
          </cell>
          <cell r="AF146">
            <v>5880</v>
          </cell>
          <cell r="AG146">
            <v>0</v>
          </cell>
          <cell r="AH146">
            <v>48000</v>
          </cell>
          <cell r="AI146">
            <v>0</v>
          </cell>
          <cell r="AJ146">
            <v>54000</v>
          </cell>
          <cell r="AK146">
            <v>0</v>
          </cell>
          <cell r="AL146">
            <v>60000</v>
          </cell>
          <cell r="AM146">
            <v>0</v>
          </cell>
          <cell r="AN146">
            <v>60000</v>
          </cell>
          <cell r="AO146">
            <v>0</v>
          </cell>
          <cell r="AP146">
            <v>86400</v>
          </cell>
          <cell r="AQ146">
            <v>0</v>
          </cell>
          <cell r="AR146">
            <v>61200</v>
          </cell>
          <cell r="AS146">
            <v>0</v>
          </cell>
          <cell r="AT146">
            <v>132000</v>
          </cell>
          <cell r="AU146">
            <v>0</v>
          </cell>
          <cell r="AV146">
            <v>152280</v>
          </cell>
          <cell r="AW146">
            <v>447480</v>
          </cell>
          <cell r="AX146">
            <v>507480</v>
          </cell>
          <cell r="AY146">
            <v>62400</v>
          </cell>
          <cell r="AZ146">
            <v>0</v>
          </cell>
          <cell r="BA146">
            <v>60000</v>
          </cell>
          <cell r="BB146">
            <v>0</v>
          </cell>
          <cell r="BC146">
            <v>10560</v>
          </cell>
          <cell r="BD146">
            <v>0</v>
          </cell>
          <cell r="BE146">
            <v>6120</v>
          </cell>
          <cell r="BF146">
            <v>0</v>
          </cell>
          <cell r="BG146">
            <v>20400</v>
          </cell>
          <cell r="BH146">
            <v>0</v>
          </cell>
          <cell r="BI146">
            <v>105600</v>
          </cell>
          <cell r="BJ146">
            <v>0</v>
          </cell>
          <cell r="BK146">
            <v>127200</v>
          </cell>
          <cell r="BL146">
            <v>0</v>
          </cell>
          <cell r="BM146">
            <v>60000</v>
          </cell>
          <cell r="BN146">
            <v>0</v>
          </cell>
          <cell r="BO146">
            <v>63600</v>
          </cell>
          <cell r="BP146">
            <v>0</v>
          </cell>
          <cell r="BQ146">
            <v>62400</v>
          </cell>
          <cell r="BR146">
            <v>0</v>
          </cell>
          <cell r="BS146">
            <v>132000</v>
          </cell>
          <cell r="BT146">
            <v>0</v>
          </cell>
          <cell r="BU146">
            <v>120000</v>
          </cell>
          <cell r="BV146">
            <v>0</v>
          </cell>
          <cell r="BW146">
            <v>371880</v>
          </cell>
          <cell r="BX146">
            <v>623880</v>
          </cell>
          <cell r="BY146">
            <v>830280</v>
          </cell>
        </row>
        <row r="147">
          <cell r="D147">
            <v>41122</v>
          </cell>
          <cell r="E147">
            <v>2.18632840840265</v>
          </cell>
          <cell r="F147">
            <v>0.334057020212035</v>
          </cell>
          <cell r="G147">
            <v>-0.0947325878213233</v>
          </cell>
          <cell r="H147">
            <v>0.00498592567480649</v>
          </cell>
          <cell r="I147">
            <v>0</v>
          </cell>
          <cell r="J147">
            <v>0</v>
          </cell>
          <cell r="K147">
            <v>18.3974630630198</v>
          </cell>
          <cell r="L147">
            <v>34.0835386166934</v>
          </cell>
          <cell r="M147">
            <v>17.0417693083467</v>
          </cell>
          <cell r="N147">
            <v>1</v>
          </cell>
          <cell r="O147">
            <v>0</v>
          </cell>
          <cell r="P147">
            <v>18.3974630630198</v>
          </cell>
          <cell r="Q147">
            <v>34.0835386166934</v>
          </cell>
          <cell r="R147">
            <v>17.0417693083467</v>
          </cell>
          <cell r="S147">
            <v>1</v>
          </cell>
          <cell r="T147">
            <v>0</v>
          </cell>
          <cell r="U147">
            <v>17.6869686543599</v>
          </cell>
          <cell r="V147">
            <v>18.4348575055809</v>
          </cell>
          <cell r="W147">
            <v>18.3974630630198</v>
          </cell>
          <cell r="X147">
            <v>34.0835386166934</v>
          </cell>
          <cell r="Y147">
            <v>17.0417693083467</v>
          </cell>
          <cell r="Z147">
            <v>1</v>
          </cell>
          <cell r="AA147">
            <v>0</v>
          </cell>
          <cell r="AB147">
            <v>1</v>
          </cell>
          <cell r="AC147">
            <v>1</v>
          </cell>
          <cell r="AD147">
            <v>1</v>
          </cell>
          <cell r="AE147">
            <v>0</v>
          </cell>
          <cell r="AF147">
            <v>5880</v>
          </cell>
          <cell r="AG147">
            <v>0</v>
          </cell>
          <cell r="AH147">
            <v>48000</v>
          </cell>
          <cell r="AI147">
            <v>0</v>
          </cell>
          <cell r="AJ147">
            <v>54000</v>
          </cell>
          <cell r="AK147">
            <v>0</v>
          </cell>
          <cell r="AL147">
            <v>60000</v>
          </cell>
          <cell r="AM147">
            <v>0</v>
          </cell>
          <cell r="AN147">
            <v>60000</v>
          </cell>
          <cell r="AO147">
            <v>0</v>
          </cell>
          <cell r="AP147">
            <v>86400</v>
          </cell>
          <cell r="AQ147">
            <v>0</v>
          </cell>
          <cell r="AR147">
            <v>61200</v>
          </cell>
          <cell r="AS147">
            <v>0</v>
          </cell>
          <cell r="AT147">
            <v>132000</v>
          </cell>
          <cell r="AU147">
            <v>0</v>
          </cell>
          <cell r="AV147">
            <v>152280</v>
          </cell>
          <cell r="AW147">
            <v>447480</v>
          </cell>
          <cell r="AX147">
            <v>507480</v>
          </cell>
          <cell r="AY147">
            <v>62400</v>
          </cell>
          <cell r="AZ147">
            <v>0</v>
          </cell>
          <cell r="BA147">
            <v>60000</v>
          </cell>
          <cell r="BB147">
            <v>0</v>
          </cell>
          <cell r="BC147">
            <v>10560</v>
          </cell>
          <cell r="BD147">
            <v>0</v>
          </cell>
          <cell r="BE147">
            <v>6120</v>
          </cell>
          <cell r="BF147">
            <v>0</v>
          </cell>
          <cell r="BG147">
            <v>20400</v>
          </cell>
          <cell r="BH147">
            <v>0</v>
          </cell>
          <cell r="BI147">
            <v>105600</v>
          </cell>
          <cell r="BJ147">
            <v>0</v>
          </cell>
          <cell r="BK147">
            <v>127200</v>
          </cell>
          <cell r="BL147">
            <v>0</v>
          </cell>
          <cell r="BM147">
            <v>60000</v>
          </cell>
          <cell r="BN147">
            <v>0</v>
          </cell>
          <cell r="BO147">
            <v>63600</v>
          </cell>
          <cell r="BP147">
            <v>0</v>
          </cell>
          <cell r="BQ147">
            <v>62400</v>
          </cell>
          <cell r="BR147">
            <v>0</v>
          </cell>
          <cell r="BS147">
            <v>132000</v>
          </cell>
          <cell r="BT147">
            <v>0</v>
          </cell>
          <cell r="BU147">
            <v>120000</v>
          </cell>
          <cell r="BV147">
            <v>0</v>
          </cell>
          <cell r="BW147">
            <v>371880</v>
          </cell>
          <cell r="BX147">
            <v>623880</v>
          </cell>
          <cell r="BY147">
            <v>830280</v>
          </cell>
        </row>
        <row r="148">
          <cell r="D148">
            <v>41153</v>
          </cell>
          <cell r="E148">
            <v>2.1849359837889</v>
          </cell>
          <cell r="F148">
            <v>0.332253088774072</v>
          </cell>
          <cell r="G148">
            <v>-0.0942210251747368</v>
          </cell>
          <cell r="H148">
            <v>0.00495900132498615</v>
          </cell>
          <cell r="I148">
            <v>0</v>
          </cell>
          <cell r="J148">
            <v>0</v>
          </cell>
          <cell r="K148">
            <v>18.3870198784167</v>
          </cell>
          <cell r="L148">
            <v>23.9814824575668</v>
          </cell>
          <cell r="M148">
            <v>11.9907412287834</v>
          </cell>
          <cell r="N148">
            <v>1</v>
          </cell>
          <cell r="O148">
            <v>0</v>
          </cell>
          <cell r="P148">
            <v>18.3870198784167</v>
          </cell>
          <cell r="Q148">
            <v>23.9814824575668</v>
          </cell>
          <cell r="R148">
            <v>11.9907412287834</v>
          </cell>
          <cell r="S148">
            <v>1</v>
          </cell>
          <cell r="T148">
            <v>0</v>
          </cell>
          <cell r="U148">
            <v>17.6803621896062</v>
          </cell>
          <cell r="V148">
            <v>18.4242123883541</v>
          </cell>
          <cell r="W148">
            <v>18.3870198784167</v>
          </cell>
          <cell r="X148">
            <v>23.9814824575668</v>
          </cell>
          <cell r="Y148">
            <v>11.9907412287834</v>
          </cell>
          <cell r="Z148">
            <v>1</v>
          </cell>
          <cell r="AA148">
            <v>0</v>
          </cell>
          <cell r="AB148">
            <v>1</v>
          </cell>
          <cell r="AC148">
            <v>1</v>
          </cell>
          <cell r="AD148">
            <v>1</v>
          </cell>
          <cell r="AE148">
            <v>0</v>
          </cell>
          <cell r="AF148">
            <v>5880</v>
          </cell>
          <cell r="AG148">
            <v>0</v>
          </cell>
          <cell r="AH148">
            <v>48000</v>
          </cell>
          <cell r="AI148">
            <v>0</v>
          </cell>
          <cell r="AJ148">
            <v>54000</v>
          </cell>
          <cell r="AK148">
            <v>0</v>
          </cell>
          <cell r="AL148">
            <v>60000</v>
          </cell>
          <cell r="AM148">
            <v>0</v>
          </cell>
          <cell r="AN148">
            <v>60000</v>
          </cell>
          <cell r="AO148">
            <v>0</v>
          </cell>
          <cell r="AP148">
            <v>86400</v>
          </cell>
          <cell r="AQ148">
            <v>0</v>
          </cell>
          <cell r="AR148">
            <v>61200</v>
          </cell>
          <cell r="AS148">
            <v>0</v>
          </cell>
          <cell r="AT148">
            <v>132000</v>
          </cell>
          <cell r="AU148">
            <v>0</v>
          </cell>
          <cell r="AV148">
            <v>152280</v>
          </cell>
          <cell r="AW148">
            <v>447480</v>
          </cell>
          <cell r="AX148">
            <v>507480</v>
          </cell>
          <cell r="AY148">
            <v>62400</v>
          </cell>
          <cell r="AZ148">
            <v>0</v>
          </cell>
          <cell r="BA148">
            <v>60000</v>
          </cell>
          <cell r="BB148">
            <v>0</v>
          </cell>
          <cell r="BC148">
            <v>10560</v>
          </cell>
          <cell r="BD148">
            <v>0</v>
          </cell>
          <cell r="BE148">
            <v>6120</v>
          </cell>
          <cell r="BF148">
            <v>0</v>
          </cell>
          <cell r="BG148">
            <v>20400</v>
          </cell>
          <cell r="BH148">
            <v>0</v>
          </cell>
          <cell r="BI148">
            <v>105600</v>
          </cell>
          <cell r="BJ148">
            <v>0</v>
          </cell>
          <cell r="BK148">
            <v>127200</v>
          </cell>
          <cell r="BL148">
            <v>0</v>
          </cell>
          <cell r="BM148">
            <v>60000</v>
          </cell>
          <cell r="BN148">
            <v>0</v>
          </cell>
          <cell r="BO148">
            <v>63600</v>
          </cell>
          <cell r="BP148">
            <v>0</v>
          </cell>
          <cell r="BQ148">
            <v>62400</v>
          </cell>
          <cell r="BR148">
            <v>0</v>
          </cell>
          <cell r="BS148">
            <v>132000</v>
          </cell>
          <cell r="BT148">
            <v>0</v>
          </cell>
          <cell r="BU148">
            <v>120000</v>
          </cell>
          <cell r="BV148">
            <v>0</v>
          </cell>
          <cell r="BW148">
            <v>371880</v>
          </cell>
          <cell r="BX148">
            <v>623880</v>
          </cell>
          <cell r="BY148">
            <v>830280</v>
          </cell>
        </row>
        <row r="149">
          <cell r="D149">
            <v>41183</v>
          </cell>
          <cell r="E149">
            <v>2.18830689855372</v>
          </cell>
          <cell r="F149">
            <v>0.330515243920422</v>
          </cell>
          <cell r="G149">
            <v>-0.093728203499821</v>
          </cell>
          <cell r="H149">
            <v>0.00493306334209584</v>
          </cell>
          <cell r="I149">
            <v>0</v>
          </cell>
          <cell r="J149">
            <v>0</v>
          </cell>
          <cell r="K149">
            <v>18.4123017391529</v>
          </cell>
          <cell r="L149">
            <v>33.0616371718934</v>
          </cell>
          <cell r="M149">
            <v>16.5308185859467</v>
          </cell>
          <cell r="N149">
            <v>1</v>
          </cell>
          <cell r="O149">
            <v>0</v>
          </cell>
          <cell r="P149">
            <v>18.4123017391529</v>
          </cell>
          <cell r="Q149">
            <v>33.0616371718934</v>
          </cell>
          <cell r="R149">
            <v>16.5308185859467</v>
          </cell>
          <cell r="S149">
            <v>1</v>
          </cell>
          <cell r="T149">
            <v>0</v>
          </cell>
          <cell r="U149">
            <v>17.7093402129042</v>
          </cell>
          <cell r="V149">
            <v>18.4492997142186</v>
          </cell>
          <cell r="W149">
            <v>18.4123017391529</v>
          </cell>
          <cell r="X149">
            <v>33.0616371718934</v>
          </cell>
          <cell r="Y149">
            <v>16.5308185859467</v>
          </cell>
          <cell r="Z149">
            <v>1</v>
          </cell>
          <cell r="AA149">
            <v>0</v>
          </cell>
          <cell r="AB149">
            <v>1</v>
          </cell>
          <cell r="AC149">
            <v>1</v>
          </cell>
          <cell r="AD149">
            <v>1</v>
          </cell>
          <cell r="AE149">
            <v>0</v>
          </cell>
          <cell r="AF149">
            <v>5880</v>
          </cell>
          <cell r="AG149">
            <v>0</v>
          </cell>
          <cell r="AH149">
            <v>48000</v>
          </cell>
          <cell r="AI149">
            <v>0</v>
          </cell>
          <cell r="AJ149">
            <v>54000</v>
          </cell>
          <cell r="AK149">
            <v>0</v>
          </cell>
          <cell r="AL149">
            <v>60000</v>
          </cell>
          <cell r="AM149">
            <v>0</v>
          </cell>
          <cell r="AN149">
            <v>60000</v>
          </cell>
          <cell r="AO149">
            <v>0</v>
          </cell>
          <cell r="AP149">
            <v>86400</v>
          </cell>
          <cell r="AQ149">
            <v>0</v>
          </cell>
          <cell r="AR149">
            <v>61200</v>
          </cell>
          <cell r="AS149">
            <v>0</v>
          </cell>
          <cell r="AT149">
            <v>132000</v>
          </cell>
          <cell r="AU149">
            <v>0</v>
          </cell>
          <cell r="AV149">
            <v>152280</v>
          </cell>
          <cell r="AW149">
            <v>447480</v>
          </cell>
          <cell r="AX149">
            <v>507480</v>
          </cell>
          <cell r="AY149">
            <v>62400</v>
          </cell>
          <cell r="AZ149">
            <v>0</v>
          </cell>
          <cell r="BA149">
            <v>60000</v>
          </cell>
          <cell r="BB149">
            <v>0</v>
          </cell>
          <cell r="BC149">
            <v>10560</v>
          </cell>
          <cell r="BD149">
            <v>0</v>
          </cell>
          <cell r="BE149">
            <v>6120</v>
          </cell>
          <cell r="BF149">
            <v>0</v>
          </cell>
          <cell r="BG149">
            <v>20400</v>
          </cell>
          <cell r="BH149">
            <v>0</v>
          </cell>
          <cell r="BI149">
            <v>105600</v>
          </cell>
          <cell r="BJ149">
            <v>0</v>
          </cell>
          <cell r="BK149">
            <v>127200</v>
          </cell>
          <cell r="BL149">
            <v>0</v>
          </cell>
          <cell r="BM149">
            <v>60000</v>
          </cell>
          <cell r="BN149">
            <v>0</v>
          </cell>
          <cell r="BO149">
            <v>63600</v>
          </cell>
          <cell r="BP149">
            <v>0</v>
          </cell>
          <cell r="BQ149">
            <v>62400</v>
          </cell>
          <cell r="BR149">
            <v>0</v>
          </cell>
          <cell r="BS149">
            <v>132000</v>
          </cell>
          <cell r="BT149">
            <v>0</v>
          </cell>
          <cell r="BU149">
            <v>120000</v>
          </cell>
          <cell r="BV149">
            <v>0</v>
          </cell>
          <cell r="BW149">
            <v>371880</v>
          </cell>
          <cell r="BX149">
            <v>623880</v>
          </cell>
          <cell r="BY149">
            <v>830280</v>
          </cell>
        </row>
        <row r="150">
          <cell r="D150">
            <v>41214</v>
          </cell>
          <cell r="E150">
            <v>2.24516045120321</v>
          </cell>
          <cell r="F150">
            <v>0.25513186945491</v>
          </cell>
          <cell r="G150">
            <v>-0.0932212599931403</v>
          </cell>
          <cell r="H150">
            <v>0.00490638210490212</v>
          </cell>
          <cell r="I150">
            <v>0</v>
          </cell>
          <cell r="J150">
            <v>0</v>
          </cell>
          <cell r="K150">
            <v>18.8387033840241</v>
          </cell>
          <cell r="L150">
            <v>18.1636718714529</v>
          </cell>
          <cell r="M150">
            <v>9.08183593572644</v>
          </cell>
          <cell r="N150">
            <v>0</v>
          </cell>
          <cell r="O150">
            <v>0</v>
          </cell>
          <cell r="P150">
            <v>18.8387033840241</v>
          </cell>
          <cell r="Q150">
            <v>18.1636718714529</v>
          </cell>
          <cell r="R150">
            <v>9.08183593572644</v>
          </cell>
          <cell r="S150">
            <v>0</v>
          </cell>
          <cell r="T150">
            <v>0</v>
          </cell>
          <cell r="U150">
            <v>18.1395439340755</v>
          </cell>
          <cell r="V150">
            <v>18.8755012498108</v>
          </cell>
          <cell r="W150">
            <v>18.8387033840241</v>
          </cell>
          <cell r="X150">
            <v>18.1636718714529</v>
          </cell>
          <cell r="Y150">
            <v>9.08183593572644</v>
          </cell>
          <cell r="Z150">
            <v>1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</row>
        <row r="151">
          <cell r="D151">
            <v>41244</v>
          </cell>
          <cell r="E151">
            <v>2.29440700041139</v>
          </cell>
          <cell r="F151">
            <v>0.253795286154844</v>
          </cell>
          <cell r="G151">
            <v>-0.0927328930181162</v>
          </cell>
          <cell r="H151">
            <v>0.00488067857990085</v>
          </cell>
          <cell r="I151">
            <v>0</v>
          </cell>
          <cell r="J151">
            <v>0</v>
          </cell>
          <cell r="K151">
            <v>19.2080525030854</v>
          </cell>
          <cell r="L151">
            <v>10.7474982668707</v>
          </cell>
          <cell r="M151">
            <v>5.37374913343533</v>
          </cell>
          <cell r="N151">
            <v>0</v>
          </cell>
          <cell r="O151">
            <v>0</v>
          </cell>
          <cell r="P151">
            <v>19.2080525030854</v>
          </cell>
          <cell r="Q151">
            <v>10.7474982668707</v>
          </cell>
          <cell r="R151">
            <v>5.37374913343533</v>
          </cell>
          <cell r="S151">
            <v>0</v>
          </cell>
          <cell r="T151">
            <v>0</v>
          </cell>
          <cell r="U151">
            <v>18.5125558054495</v>
          </cell>
          <cell r="V151">
            <v>19.2446575924347</v>
          </cell>
          <cell r="W151">
            <v>19.2080525030854</v>
          </cell>
          <cell r="X151">
            <v>10.7474982668707</v>
          </cell>
          <cell r="Y151">
            <v>5.37374913343533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</row>
        <row r="152">
          <cell r="D152">
            <v>41275</v>
          </cell>
          <cell r="E152">
            <v>2.35673292660662</v>
          </cell>
          <cell r="F152">
            <v>0.252420416443964</v>
          </cell>
          <cell r="G152">
            <v>-0.0922305367776022</v>
          </cell>
          <cell r="H152">
            <v>0.00485423877776854</v>
          </cell>
          <cell r="I152">
            <v>0</v>
          </cell>
          <cell r="J152">
            <v>0</v>
          </cell>
          <cell r="K152">
            <v>19.6754969495497</v>
          </cell>
          <cell r="L152">
            <v>26.0282341568438</v>
          </cell>
          <cell r="M152">
            <v>13.0141170784219</v>
          </cell>
          <cell r="N152">
            <v>1</v>
          </cell>
          <cell r="O152">
            <v>0</v>
          </cell>
          <cell r="P152">
            <v>19.6754969495497</v>
          </cell>
          <cell r="Q152">
            <v>26.0282341568438</v>
          </cell>
          <cell r="R152">
            <v>13.0141170784219</v>
          </cell>
          <cell r="S152">
            <v>1</v>
          </cell>
          <cell r="T152">
            <v>0</v>
          </cell>
          <cell r="U152">
            <v>18.9837679237177</v>
          </cell>
          <cell r="V152">
            <v>19.7119037403829</v>
          </cell>
          <cell r="W152">
            <v>19.6754969495497</v>
          </cell>
          <cell r="X152">
            <v>26.0282341568438</v>
          </cell>
          <cell r="Y152">
            <v>13.0141170784219</v>
          </cell>
          <cell r="Z152">
            <v>1</v>
          </cell>
          <cell r="AA152">
            <v>0</v>
          </cell>
          <cell r="AB152">
            <v>1</v>
          </cell>
          <cell r="AC152">
            <v>1</v>
          </cell>
          <cell r="AD152">
            <v>1</v>
          </cell>
          <cell r="AE152">
            <v>0</v>
          </cell>
          <cell r="AF152">
            <v>5880</v>
          </cell>
          <cell r="AG152">
            <v>0</v>
          </cell>
          <cell r="AH152">
            <v>48000</v>
          </cell>
          <cell r="AI152">
            <v>0</v>
          </cell>
          <cell r="AJ152">
            <v>54000</v>
          </cell>
          <cell r="AK152">
            <v>0</v>
          </cell>
          <cell r="AL152">
            <v>60000</v>
          </cell>
          <cell r="AM152">
            <v>0</v>
          </cell>
          <cell r="AN152">
            <v>60000</v>
          </cell>
          <cell r="AO152">
            <v>0</v>
          </cell>
          <cell r="AP152">
            <v>86400</v>
          </cell>
          <cell r="AQ152">
            <v>0</v>
          </cell>
          <cell r="AR152">
            <v>61200</v>
          </cell>
          <cell r="AS152">
            <v>0</v>
          </cell>
          <cell r="AT152">
            <v>132000</v>
          </cell>
          <cell r="AU152">
            <v>0</v>
          </cell>
          <cell r="AV152">
            <v>152280</v>
          </cell>
          <cell r="AW152">
            <v>447480</v>
          </cell>
          <cell r="AX152">
            <v>507480</v>
          </cell>
          <cell r="AY152">
            <v>62400</v>
          </cell>
          <cell r="AZ152">
            <v>0</v>
          </cell>
          <cell r="BA152">
            <v>60000</v>
          </cell>
          <cell r="BB152">
            <v>0</v>
          </cell>
          <cell r="BC152">
            <v>10560</v>
          </cell>
          <cell r="BD152">
            <v>0</v>
          </cell>
          <cell r="BE152">
            <v>6120</v>
          </cell>
          <cell r="BF152">
            <v>0</v>
          </cell>
          <cell r="BG152">
            <v>20400</v>
          </cell>
          <cell r="BH152">
            <v>0</v>
          </cell>
          <cell r="BI152">
            <v>105600</v>
          </cell>
          <cell r="BJ152">
            <v>0</v>
          </cell>
          <cell r="BK152">
            <v>127200</v>
          </cell>
          <cell r="BL152">
            <v>0</v>
          </cell>
          <cell r="BM152">
            <v>60000</v>
          </cell>
          <cell r="BN152">
            <v>0</v>
          </cell>
          <cell r="BO152">
            <v>63600</v>
          </cell>
          <cell r="BP152">
            <v>0</v>
          </cell>
          <cell r="BQ152">
            <v>62400</v>
          </cell>
          <cell r="BR152">
            <v>0</v>
          </cell>
          <cell r="BS152">
            <v>132000</v>
          </cell>
          <cell r="BT152">
            <v>0</v>
          </cell>
          <cell r="BU152">
            <v>120000</v>
          </cell>
          <cell r="BV152">
            <v>0</v>
          </cell>
          <cell r="BW152">
            <v>371880</v>
          </cell>
          <cell r="BX152">
            <v>623880</v>
          </cell>
          <cell r="BY152">
            <v>830280</v>
          </cell>
        </row>
        <row r="153">
          <cell r="D153">
            <v>41306</v>
          </cell>
          <cell r="E153">
            <v>2.29277969763142</v>
          </cell>
          <cell r="F153">
            <v>0.251051893613043</v>
          </cell>
          <cell r="G153">
            <v>-0.091730499589381</v>
          </cell>
          <cell r="H153">
            <v>0.00482792103102006</v>
          </cell>
          <cell r="I153">
            <v>0</v>
          </cell>
          <cell r="J153">
            <v>0</v>
          </cell>
          <cell r="K153">
            <v>19.1958477322357</v>
          </cell>
          <cell r="L153">
            <v>21.0591984204682</v>
          </cell>
          <cell r="M153">
            <v>10.5295992102341</v>
          </cell>
          <cell r="N153">
            <v>1</v>
          </cell>
          <cell r="O153">
            <v>0</v>
          </cell>
          <cell r="P153">
            <v>19.1958477322357</v>
          </cell>
          <cell r="Q153">
            <v>21.0591984204682</v>
          </cell>
          <cell r="R153">
            <v>10.5295992102341</v>
          </cell>
          <cell r="S153">
            <v>1</v>
          </cell>
          <cell r="T153">
            <v>0</v>
          </cell>
          <cell r="U153">
            <v>18.5078689853153</v>
          </cell>
          <cell r="V153">
            <v>19.2320571399683</v>
          </cell>
          <cell r="W153">
            <v>19.1958477322357</v>
          </cell>
          <cell r="X153">
            <v>21.0591984204682</v>
          </cell>
          <cell r="Y153">
            <v>10.5295992102341</v>
          </cell>
          <cell r="Z153">
            <v>1</v>
          </cell>
          <cell r="AA153">
            <v>0</v>
          </cell>
          <cell r="AB153">
            <v>1</v>
          </cell>
          <cell r="AC153">
            <v>1</v>
          </cell>
          <cell r="AD153">
            <v>1</v>
          </cell>
          <cell r="AE153">
            <v>0</v>
          </cell>
          <cell r="AF153">
            <v>5880</v>
          </cell>
          <cell r="AG153">
            <v>0</v>
          </cell>
          <cell r="AH153">
            <v>48000</v>
          </cell>
          <cell r="AI153">
            <v>0</v>
          </cell>
          <cell r="AJ153">
            <v>54000</v>
          </cell>
          <cell r="AK153">
            <v>0</v>
          </cell>
          <cell r="AL153">
            <v>60000</v>
          </cell>
          <cell r="AM153">
            <v>0</v>
          </cell>
          <cell r="AN153">
            <v>60000</v>
          </cell>
          <cell r="AO153">
            <v>0</v>
          </cell>
          <cell r="AP153">
            <v>86400</v>
          </cell>
          <cell r="AQ153">
            <v>0</v>
          </cell>
          <cell r="AR153">
            <v>61200</v>
          </cell>
          <cell r="AS153">
            <v>0</v>
          </cell>
          <cell r="AT153">
            <v>132000</v>
          </cell>
          <cell r="AU153">
            <v>0</v>
          </cell>
          <cell r="AV153">
            <v>152280</v>
          </cell>
          <cell r="AW153">
            <v>447480</v>
          </cell>
          <cell r="AX153">
            <v>507480</v>
          </cell>
          <cell r="AY153">
            <v>62400</v>
          </cell>
          <cell r="AZ153">
            <v>0</v>
          </cell>
          <cell r="BA153">
            <v>60000</v>
          </cell>
          <cell r="BB153">
            <v>0</v>
          </cell>
          <cell r="BC153">
            <v>10560</v>
          </cell>
          <cell r="BD153">
            <v>0</v>
          </cell>
          <cell r="BE153">
            <v>6120</v>
          </cell>
          <cell r="BF153">
            <v>0</v>
          </cell>
          <cell r="BG153">
            <v>20400</v>
          </cell>
          <cell r="BH153">
            <v>0</v>
          </cell>
          <cell r="BI153">
            <v>105600</v>
          </cell>
          <cell r="BJ153">
            <v>0</v>
          </cell>
          <cell r="BK153">
            <v>127200</v>
          </cell>
          <cell r="BL153">
            <v>0</v>
          </cell>
          <cell r="BM153">
            <v>60000</v>
          </cell>
          <cell r="BN153">
            <v>0</v>
          </cell>
          <cell r="BO153">
            <v>63600</v>
          </cell>
          <cell r="BP153">
            <v>0</v>
          </cell>
          <cell r="BQ153">
            <v>62400</v>
          </cell>
          <cell r="BR153">
            <v>0</v>
          </cell>
          <cell r="BS153">
            <v>132000</v>
          </cell>
          <cell r="BT153">
            <v>0</v>
          </cell>
          <cell r="BU153">
            <v>120000</v>
          </cell>
          <cell r="BV153">
            <v>0</v>
          </cell>
          <cell r="BW153">
            <v>371880</v>
          </cell>
          <cell r="BX153">
            <v>623880</v>
          </cell>
          <cell r="BY153">
            <v>830280</v>
          </cell>
        </row>
        <row r="154">
          <cell r="D154">
            <v>41334</v>
          </cell>
          <cell r="E154">
            <v>2.20947674278398</v>
          </cell>
          <cell r="F154">
            <v>0.249821245107125</v>
          </cell>
          <cell r="G154">
            <v>-0.0912808395583727</v>
          </cell>
          <cell r="H154">
            <v>0.00480425471359856</v>
          </cell>
          <cell r="I154">
            <v>0</v>
          </cell>
          <cell r="J154">
            <v>0</v>
          </cell>
          <cell r="K154">
            <v>18.5710755708798</v>
          </cell>
          <cell r="L154">
            <v>16.1517121769298</v>
          </cell>
          <cell r="M154">
            <v>8.07585608846491</v>
          </cell>
          <cell r="N154">
            <v>0</v>
          </cell>
          <cell r="O154">
            <v>0</v>
          </cell>
          <cell r="P154">
            <v>18.5710755708798</v>
          </cell>
          <cell r="Q154">
            <v>16.1517121769298</v>
          </cell>
          <cell r="R154">
            <v>8.07585608846491</v>
          </cell>
          <cell r="S154">
            <v>0</v>
          </cell>
          <cell r="T154">
            <v>0</v>
          </cell>
          <cell r="U154">
            <v>17.8864692741921</v>
          </cell>
          <cell r="V154">
            <v>18.6071074812318</v>
          </cell>
          <cell r="W154">
            <v>18.5710755708798</v>
          </cell>
          <cell r="X154">
            <v>16.1517121769298</v>
          </cell>
          <cell r="Y154">
            <v>8.07585608846491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</row>
        <row r="155">
          <cell r="D155">
            <v>41365</v>
          </cell>
          <cell r="E155">
            <v>2.11003902210279</v>
          </cell>
          <cell r="F155">
            <v>0.320137261052733</v>
          </cell>
          <cell r="G155">
            <v>-0.0907851934328644</v>
          </cell>
          <cell r="H155">
            <v>0.00477816807541392</v>
          </cell>
          <cell r="I155">
            <v>0</v>
          </cell>
          <cell r="J155">
            <v>0</v>
          </cell>
          <cell r="K155">
            <v>17.8252926657709</v>
          </cell>
          <cell r="L155">
            <v>15.5109847697702</v>
          </cell>
          <cell r="M155">
            <v>7.75549238488508</v>
          </cell>
          <cell r="N155">
            <v>0</v>
          </cell>
          <cell r="O155">
            <v>0</v>
          </cell>
          <cell r="P155">
            <v>17.8252926657709</v>
          </cell>
          <cell r="Q155">
            <v>15.5109847697702</v>
          </cell>
          <cell r="R155">
            <v>7.75549238488508</v>
          </cell>
          <cell r="S155">
            <v>0</v>
          </cell>
          <cell r="T155">
            <v>0</v>
          </cell>
          <cell r="U155">
            <v>17.1444037150244</v>
          </cell>
          <cell r="V155">
            <v>17.8611289263365</v>
          </cell>
          <cell r="W155">
            <v>17.8252926657709</v>
          </cell>
          <cell r="X155">
            <v>15.5109847697702</v>
          </cell>
          <cell r="Y155">
            <v>7.75549238488508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</row>
        <row r="156">
          <cell r="D156">
            <v>41395</v>
          </cell>
          <cell r="E156">
            <v>2.08705897233944</v>
          </cell>
          <cell r="F156">
            <v>0.318453543946123</v>
          </cell>
          <cell r="G156">
            <v>-0.0903077214175572</v>
          </cell>
          <cell r="H156">
            <v>0.00475303796934512</v>
          </cell>
          <cell r="I156">
            <v>0</v>
          </cell>
          <cell r="J156">
            <v>0</v>
          </cell>
          <cell r="K156">
            <v>17.6529422925458</v>
          </cell>
          <cell r="L156">
            <v>17.8059259015201</v>
          </cell>
          <cell r="M156">
            <v>8.90296295076003</v>
          </cell>
          <cell r="N156">
            <v>1</v>
          </cell>
          <cell r="O156">
            <v>0</v>
          </cell>
          <cell r="P156">
            <v>17.6529422925458</v>
          </cell>
          <cell r="Q156">
            <v>17.8059259015201</v>
          </cell>
          <cell r="R156">
            <v>8.90296295076003</v>
          </cell>
          <cell r="S156">
            <v>1</v>
          </cell>
          <cell r="T156">
            <v>0</v>
          </cell>
          <cell r="U156">
            <v>16.9756343819141</v>
          </cell>
          <cell r="V156">
            <v>17.6885900773159</v>
          </cell>
          <cell r="W156">
            <v>17.6529422925458</v>
          </cell>
          <cell r="X156">
            <v>17.8059259015201</v>
          </cell>
          <cell r="Y156">
            <v>8.90296295076003</v>
          </cell>
          <cell r="Z156">
            <v>1</v>
          </cell>
          <cell r="AA156">
            <v>0</v>
          </cell>
          <cell r="AB156">
            <v>1</v>
          </cell>
          <cell r="AC156">
            <v>1</v>
          </cell>
          <cell r="AD156">
            <v>1</v>
          </cell>
          <cell r="AE156">
            <v>0</v>
          </cell>
          <cell r="AF156">
            <v>5880</v>
          </cell>
          <cell r="AG156">
            <v>0</v>
          </cell>
          <cell r="AH156">
            <v>48000</v>
          </cell>
          <cell r="AI156">
            <v>0</v>
          </cell>
          <cell r="AJ156">
            <v>54000</v>
          </cell>
          <cell r="AK156">
            <v>0</v>
          </cell>
          <cell r="AL156">
            <v>60000</v>
          </cell>
          <cell r="AM156">
            <v>0</v>
          </cell>
          <cell r="AN156">
            <v>60000</v>
          </cell>
          <cell r="AO156">
            <v>0</v>
          </cell>
          <cell r="AP156">
            <v>86400</v>
          </cell>
          <cell r="AQ156">
            <v>0</v>
          </cell>
          <cell r="AR156">
            <v>61200</v>
          </cell>
          <cell r="AS156">
            <v>0</v>
          </cell>
          <cell r="AT156">
            <v>132000</v>
          </cell>
          <cell r="AU156">
            <v>0</v>
          </cell>
          <cell r="AV156">
            <v>152280</v>
          </cell>
          <cell r="AW156">
            <v>447480</v>
          </cell>
          <cell r="AX156">
            <v>507480</v>
          </cell>
          <cell r="AY156">
            <v>62400</v>
          </cell>
          <cell r="AZ156">
            <v>0</v>
          </cell>
          <cell r="BA156">
            <v>60000</v>
          </cell>
          <cell r="BB156">
            <v>0</v>
          </cell>
          <cell r="BC156">
            <v>10560</v>
          </cell>
          <cell r="BD156">
            <v>0</v>
          </cell>
          <cell r="BE156">
            <v>6120</v>
          </cell>
          <cell r="BF156">
            <v>0</v>
          </cell>
          <cell r="BG156">
            <v>20400</v>
          </cell>
          <cell r="BH156">
            <v>0</v>
          </cell>
          <cell r="BI156">
            <v>105600</v>
          </cell>
          <cell r="BJ156">
            <v>0</v>
          </cell>
          <cell r="BK156">
            <v>127200</v>
          </cell>
          <cell r="BL156">
            <v>0</v>
          </cell>
          <cell r="BM156">
            <v>60000</v>
          </cell>
          <cell r="BN156">
            <v>0</v>
          </cell>
          <cell r="BO156">
            <v>63600</v>
          </cell>
          <cell r="BP156">
            <v>0</v>
          </cell>
          <cell r="BQ156">
            <v>62400</v>
          </cell>
          <cell r="BR156">
            <v>0</v>
          </cell>
          <cell r="BS156">
            <v>132000</v>
          </cell>
          <cell r="BT156">
            <v>0</v>
          </cell>
          <cell r="BU156">
            <v>120000</v>
          </cell>
          <cell r="BV156">
            <v>0</v>
          </cell>
          <cell r="BW156">
            <v>371880</v>
          </cell>
          <cell r="BX156">
            <v>623880</v>
          </cell>
          <cell r="BY156">
            <v>830280</v>
          </cell>
        </row>
        <row r="157">
          <cell r="D157">
            <v>41426</v>
          </cell>
          <cell r="E157">
            <v>2.08941737776769</v>
          </cell>
          <cell r="F157">
            <v>0.316721638711393</v>
          </cell>
          <cell r="G157">
            <v>-0.0898165841121859</v>
          </cell>
          <cell r="H157">
            <v>0.00472718863748347</v>
          </cell>
          <cell r="I157">
            <v>0</v>
          </cell>
          <cell r="J157">
            <v>0</v>
          </cell>
          <cell r="K157">
            <v>17.6706303332577</v>
          </cell>
          <cell r="L157">
            <v>29.527060211222</v>
          </cell>
          <cell r="M157">
            <v>14.763530105611</v>
          </cell>
          <cell r="N157">
            <v>1</v>
          </cell>
          <cell r="O157">
            <v>0</v>
          </cell>
          <cell r="P157">
            <v>17.6706303332577</v>
          </cell>
          <cell r="Q157">
            <v>29.527060211222</v>
          </cell>
          <cell r="R157">
            <v>14.763530105611</v>
          </cell>
          <cell r="S157">
            <v>1</v>
          </cell>
          <cell r="T157">
            <v>0</v>
          </cell>
          <cell r="U157">
            <v>16.9970059524163</v>
          </cell>
          <cell r="V157">
            <v>17.7060842480388</v>
          </cell>
          <cell r="W157">
            <v>17.6706303332577</v>
          </cell>
          <cell r="X157">
            <v>29.527060211222</v>
          </cell>
          <cell r="Y157">
            <v>14.763530105611</v>
          </cell>
          <cell r="Z157">
            <v>1</v>
          </cell>
          <cell r="AA157">
            <v>0</v>
          </cell>
          <cell r="AB157">
            <v>1</v>
          </cell>
          <cell r="AC157">
            <v>1</v>
          </cell>
          <cell r="AD157">
            <v>1</v>
          </cell>
          <cell r="AE157">
            <v>0</v>
          </cell>
          <cell r="AF157">
            <v>5880</v>
          </cell>
          <cell r="AG157">
            <v>0</v>
          </cell>
          <cell r="AH157">
            <v>48000</v>
          </cell>
          <cell r="AI157">
            <v>0</v>
          </cell>
          <cell r="AJ157">
            <v>54000</v>
          </cell>
          <cell r="AK157">
            <v>0</v>
          </cell>
          <cell r="AL157">
            <v>60000</v>
          </cell>
          <cell r="AM157">
            <v>0</v>
          </cell>
          <cell r="AN157">
            <v>60000</v>
          </cell>
          <cell r="AO157">
            <v>0</v>
          </cell>
          <cell r="AP157">
            <v>86400</v>
          </cell>
          <cell r="AQ157">
            <v>0</v>
          </cell>
          <cell r="AR157">
            <v>61200</v>
          </cell>
          <cell r="AS157">
            <v>0</v>
          </cell>
          <cell r="AT157">
            <v>132000</v>
          </cell>
          <cell r="AU157">
            <v>0</v>
          </cell>
          <cell r="AV157">
            <v>152280</v>
          </cell>
          <cell r="AW157">
            <v>447480</v>
          </cell>
          <cell r="AX157">
            <v>507480</v>
          </cell>
          <cell r="AY157">
            <v>62400</v>
          </cell>
          <cell r="AZ157">
            <v>0</v>
          </cell>
          <cell r="BA157">
            <v>60000</v>
          </cell>
          <cell r="BB157">
            <v>0</v>
          </cell>
          <cell r="BC157">
            <v>10560</v>
          </cell>
          <cell r="BD157">
            <v>0</v>
          </cell>
          <cell r="BE157">
            <v>6120</v>
          </cell>
          <cell r="BF157">
            <v>0</v>
          </cell>
          <cell r="BG157">
            <v>20400</v>
          </cell>
          <cell r="BH157">
            <v>0</v>
          </cell>
          <cell r="BI157">
            <v>105600</v>
          </cell>
          <cell r="BJ157">
            <v>0</v>
          </cell>
          <cell r="BK157">
            <v>127200</v>
          </cell>
          <cell r="BL157">
            <v>0</v>
          </cell>
          <cell r="BM157">
            <v>60000</v>
          </cell>
          <cell r="BN157">
            <v>0</v>
          </cell>
          <cell r="BO157">
            <v>63600</v>
          </cell>
          <cell r="BP157">
            <v>0</v>
          </cell>
          <cell r="BQ157">
            <v>62400</v>
          </cell>
          <cell r="BR157">
            <v>0</v>
          </cell>
          <cell r="BS157">
            <v>132000</v>
          </cell>
          <cell r="BT157">
            <v>0</v>
          </cell>
          <cell r="BU157">
            <v>120000</v>
          </cell>
          <cell r="BV157">
            <v>0</v>
          </cell>
          <cell r="BW157">
            <v>371880</v>
          </cell>
          <cell r="BX157">
            <v>623880</v>
          </cell>
          <cell r="BY157">
            <v>830280</v>
          </cell>
        </row>
        <row r="158">
          <cell r="D158">
            <v>41456</v>
          </cell>
          <cell r="E158">
            <v>2.09251788396549</v>
          </cell>
          <cell r="F158">
            <v>0.315053254439748</v>
          </cell>
          <cell r="G158">
            <v>-0.0893434602142568</v>
          </cell>
          <cell r="H158">
            <v>0.00470228737969773</v>
          </cell>
          <cell r="I158">
            <v>0</v>
          </cell>
          <cell r="J158">
            <v>0</v>
          </cell>
          <cell r="K158">
            <v>17.6938841297412</v>
          </cell>
          <cell r="L158">
            <v>27.6471926946804</v>
          </cell>
          <cell r="M158">
            <v>13.8235963473402</v>
          </cell>
          <cell r="N158">
            <v>1</v>
          </cell>
          <cell r="O158">
            <v>0</v>
          </cell>
          <cell r="P158">
            <v>17.6938841297412</v>
          </cell>
          <cell r="Q158">
            <v>27.6471926946804</v>
          </cell>
          <cell r="R158">
            <v>13.8235963473402</v>
          </cell>
          <cell r="S158">
            <v>1</v>
          </cell>
          <cell r="T158">
            <v>0</v>
          </cell>
          <cell r="U158">
            <v>17.0238081781342</v>
          </cell>
          <cell r="V158">
            <v>17.7291512850889</v>
          </cell>
          <cell r="W158">
            <v>17.6938841297412</v>
          </cell>
          <cell r="X158">
            <v>27.6471926946804</v>
          </cell>
          <cell r="Y158">
            <v>13.8235963473402</v>
          </cell>
          <cell r="Z158">
            <v>1</v>
          </cell>
          <cell r="AA158">
            <v>0</v>
          </cell>
          <cell r="AB158">
            <v>1</v>
          </cell>
          <cell r="AC158">
            <v>1</v>
          </cell>
          <cell r="AD158">
            <v>1</v>
          </cell>
          <cell r="AE158">
            <v>0</v>
          </cell>
          <cell r="AF158">
            <v>5880</v>
          </cell>
          <cell r="AG158">
            <v>0</v>
          </cell>
          <cell r="AH158">
            <v>48000</v>
          </cell>
          <cell r="AI158">
            <v>0</v>
          </cell>
          <cell r="AJ158">
            <v>54000</v>
          </cell>
          <cell r="AK158">
            <v>0</v>
          </cell>
          <cell r="AL158">
            <v>60000</v>
          </cell>
          <cell r="AM158">
            <v>0</v>
          </cell>
          <cell r="AN158">
            <v>60000</v>
          </cell>
          <cell r="AO158">
            <v>0</v>
          </cell>
          <cell r="AP158">
            <v>86400</v>
          </cell>
          <cell r="AQ158">
            <v>0</v>
          </cell>
          <cell r="AR158">
            <v>61200</v>
          </cell>
          <cell r="AS158">
            <v>0</v>
          </cell>
          <cell r="AT158">
            <v>132000</v>
          </cell>
          <cell r="AU158">
            <v>0</v>
          </cell>
          <cell r="AV158">
            <v>152280</v>
          </cell>
          <cell r="AW158">
            <v>447480</v>
          </cell>
          <cell r="AX158">
            <v>507480</v>
          </cell>
          <cell r="AY158">
            <v>62400</v>
          </cell>
          <cell r="AZ158">
            <v>0</v>
          </cell>
          <cell r="BA158">
            <v>60000</v>
          </cell>
          <cell r="BB158">
            <v>0</v>
          </cell>
          <cell r="BC158">
            <v>10560</v>
          </cell>
          <cell r="BD158">
            <v>0</v>
          </cell>
          <cell r="BE158">
            <v>6120</v>
          </cell>
          <cell r="BF158">
            <v>0</v>
          </cell>
          <cell r="BG158">
            <v>20400</v>
          </cell>
          <cell r="BH158">
            <v>0</v>
          </cell>
          <cell r="BI158">
            <v>105600</v>
          </cell>
          <cell r="BJ158">
            <v>0</v>
          </cell>
          <cell r="BK158">
            <v>127200</v>
          </cell>
          <cell r="BL158">
            <v>0</v>
          </cell>
          <cell r="BM158">
            <v>60000</v>
          </cell>
          <cell r="BN158">
            <v>0</v>
          </cell>
          <cell r="BO158">
            <v>63600</v>
          </cell>
          <cell r="BP158">
            <v>0</v>
          </cell>
          <cell r="BQ158">
            <v>62400</v>
          </cell>
          <cell r="BR158">
            <v>0</v>
          </cell>
          <cell r="BS158">
            <v>132000</v>
          </cell>
          <cell r="BT158">
            <v>0</v>
          </cell>
          <cell r="BU158">
            <v>120000</v>
          </cell>
          <cell r="BV158">
            <v>0</v>
          </cell>
          <cell r="BW158">
            <v>371880</v>
          </cell>
          <cell r="BX158">
            <v>623880</v>
          </cell>
          <cell r="BY158">
            <v>830280</v>
          </cell>
        </row>
        <row r="159">
          <cell r="D159">
            <v>41487</v>
          </cell>
          <cell r="E159">
            <v>2.09047314214021</v>
          </cell>
          <cell r="F159">
            <v>0.313337137636229</v>
          </cell>
          <cell r="G159">
            <v>-0.0888568002251992</v>
          </cell>
          <cell r="H159">
            <v>0.00467667369606312</v>
          </cell>
          <cell r="I159">
            <v>0</v>
          </cell>
          <cell r="J159">
            <v>0</v>
          </cell>
          <cell r="K159">
            <v>17.6785485660516</v>
          </cell>
          <cell r="L159">
            <v>32.1732702255401</v>
          </cell>
          <cell r="M159">
            <v>16.0866351127701</v>
          </cell>
          <cell r="N159">
            <v>1</v>
          </cell>
          <cell r="O159">
            <v>0</v>
          </cell>
          <cell r="P159">
            <v>17.6785485660516</v>
          </cell>
          <cell r="Q159">
            <v>32.1732702255401</v>
          </cell>
          <cell r="R159">
            <v>16.0866351127701</v>
          </cell>
          <cell r="S159">
            <v>1</v>
          </cell>
          <cell r="T159">
            <v>0</v>
          </cell>
          <cell r="U159">
            <v>17.0121225643626</v>
          </cell>
          <cell r="V159">
            <v>17.7136236187721</v>
          </cell>
          <cell r="W159">
            <v>17.6785485660516</v>
          </cell>
          <cell r="X159">
            <v>32.1732702255401</v>
          </cell>
          <cell r="Y159">
            <v>16.0866351127701</v>
          </cell>
          <cell r="Z159">
            <v>1</v>
          </cell>
          <cell r="AA159">
            <v>0</v>
          </cell>
          <cell r="AB159">
            <v>1</v>
          </cell>
          <cell r="AC159">
            <v>1</v>
          </cell>
          <cell r="AD159">
            <v>1</v>
          </cell>
          <cell r="AE159">
            <v>0</v>
          </cell>
          <cell r="AF159">
            <v>5880</v>
          </cell>
          <cell r="AG159">
            <v>0</v>
          </cell>
          <cell r="AH159">
            <v>48000</v>
          </cell>
          <cell r="AI159">
            <v>0</v>
          </cell>
          <cell r="AJ159">
            <v>54000</v>
          </cell>
          <cell r="AK159">
            <v>0</v>
          </cell>
          <cell r="AL159">
            <v>60000</v>
          </cell>
          <cell r="AM159">
            <v>0</v>
          </cell>
          <cell r="AN159">
            <v>60000</v>
          </cell>
          <cell r="AO159">
            <v>0</v>
          </cell>
          <cell r="AP159">
            <v>86400</v>
          </cell>
          <cell r="AQ159">
            <v>0</v>
          </cell>
          <cell r="AR159">
            <v>61200</v>
          </cell>
          <cell r="AS159">
            <v>0</v>
          </cell>
          <cell r="AT159">
            <v>132000</v>
          </cell>
          <cell r="AU159">
            <v>0</v>
          </cell>
          <cell r="AV159">
            <v>152280</v>
          </cell>
          <cell r="AW159">
            <v>447480</v>
          </cell>
          <cell r="AX159">
            <v>507480</v>
          </cell>
          <cell r="AY159">
            <v>62400</v>
          </cell>
          <cell r="AZ159">
            <v>0</v>
          </cell>
          <cell r="BA159">
            <v>60000</v>
          </cell>
          <cell r="BB159">
            <v>0</v>
          </cell>
          <cell r="BC159">
            <v>10560</v>
          </cell>
          <cell r="BD159">
            <v>0</v>
          </cell>
          <cell r="BE159">
            <v>6120</v>
          </cell>
          <cell r="BF159">
            <v>0</v>
          </cell>
          <cell r="BG159">
            <v>20400</v>
          </cell>
          <cell r="BH159">
            <v>0</v>
          </cell>
          <cell r="BI159">
            <v>105600</v>
          </cell>
          <cell r="BJ159">
            <v>0</v>
          </cell>
          <cell r="BK159">
            <v>127200</v>
          </cell>
          <cell r="BL159">
            <v>0</v>
          </cell>
          <cell r="BM159">
            <v>60000</v>
          </cell>
          <cell r="BN159">
            <v>0</v>
          </cell>
          <cell r="BO159">
            <v>63600</v>
          </cell>
          <cell r="BP159">
            <v>0</v>
          </cell>
          <cell r="BQ159">
            <v>62400</v>
          </cell>
          <cell r="BR159">
            <v>0</v>
          </cell>
          <cell r="BS159">
            <v>132000</v>
          </cell>
          <cell r="BT159">
            <v>0</v>
          </cell>
          <cell r="BU159">
            <v>120000</v>
          </cell>
          <cell r="BV159">
            <v>0</v>
          </cell>
          <cell r="BW159">
            <v>371880</v>
          </cell>
          <cell r="BX159">
            <v>623880</v>
          </cell>
          <cell r="BY159">
            <v>830280</v>
          </cell>
        </row>
        <row r="160">
          <cell r="D160">
            <v>41518</v>
          </cell>
          <cell r="E160">
            <v>2.08884454929644</v>
          </cell>
          <cell r="F160">
            <v>0.31162900201038</v>
          </cell>
          <cell r="G160">
            <v>-0.0883724035551823</v>
          </cell>
          <cell r="H160">
            <v>0.00465117913448328</v>
          </cell>
          <cell r="I160">
            <v>0</v>
          </cell>
          <cell r="J160">
            <v>0</v>
          </cell>
          <cell r="K160">
            <v>17.6663341197233</v>
          </cell>
          <cell r="L160">
            <v>22.6955216102938</v>
          </cell>
          <cell r="M160">
            <v>11.3477608051469</v>
          </cell>
          <cell r="N160">
            <v>1</v>
          </cell>
          <cell r="O160">
            <v>0</v>
          </cell>
          <cell r="P160">
            <v>17.6663341197233</v>
          </cell>
          <cell r="Q160">
            <v>22.6955216102938</v>
          </cell>
          <cell r="R160">
            <v>11.3477608051469</v>
          </cell>
          <cell r="S160">
            <v>1</v>
          </cell>
          <cell r="T160">
            <v>0</v>
          </cell>
          <cell r="U160">
            <v>17.0035410930594</v>
          </cell>
          <cell r="V160">
            <v>17.7012179632319</v>
          </cell>
          <cell r="W160">
            <v>17.6663341197233</v>
          </cell>
          <cell r="X160">
            <v>22.6955216102938</v>
          </cell>
          <cell r="Y160">
            <v>11.3477608051469</v>
          </cell>
          <cell r="Z160">
            <v>1</v>
          </cell>
          <cell r="AA160">
            <v>0</v>
          </cell>
          <cell r="AB160">
            <v>1</v>
          </cell>
          <cell r="AC160">
            <v>1</v>
          </cell>
          <cell r="AD160">
            <v>1</v>
          </cell>
          <cell r="AE160">
            <v>0</v>
          </cell>
          <cell r="AF160">
            <v>5880</v>
          </cell>
          <cell r="AG160">
            <v>0</v>
          </cell>
          <cell r="AH160">
            <v>48000</v>
          </cell>
          <cell r="AI160">
            <v>0</v>
          </cell>
          <cell r="AJ160">
            <v>54000</v>
          </cell>
          <cell r="AK160">
            <v>0</v>
          </cell>
          <cell r="AL160">
            <v>60000</v>
          </cell>
          <cell r="AM160">
            <v>0</v>
          </cell>
          <cell r="AN160">
            <v>60000</v>
          </cell>
          <cell r="AO160">
            <v>0</v>
          </cell>
          <cell r="AP160">
            <v>86400</v>
          </cell>
          <cell r="AQ160">
            <v>0</v>
          </cell>
          <cell r="AR160">
            <v>61200</v>
          </cell>
          <cell r="AS160">
            <v>0</v>
          </cell>
          <cell r="AT160">
            <v>132000</v>
          </cell>
          <cell r="AU160">
            <v>0</v>
          </cell>
          <cell r="AV160">
            <v>152280</v>
          </cell>
          <cell r="AW160">
            <v>447480</v>
          </cell>
          <cell r="AX160">
            <v>507480</v>
          </cell>
          <cell r="AY160">
            <v>62400</v>
          </cell>
          <cell r="AZ160">
            <v>0</v>
          </cell>
          <cell r="BA160">
            <v>60000</v>
          </cell>
          <cell r="BB160">
            <v>0</v>
          </cell>
          <cell r="BC160">
            <v>10560</v>
          </cell>
          <cell r="BD160">
            <v>0</v>
          </cell>
          <cell r="BE160">
            <v>6120</v>
          </cell>
          <cell r="BF160">
            <v>0</v>
          </cell>
          <cell r="BG160">
            <v>20400</v>
          </cell>
          <cell r="BH160">
            <v>0</v>
          </cell>
          <cell r="BI160">
            <v>105600</v>
          </cell>
          <cell r="BJ160">
            <v>0</v>
          </cell>
          <cell r="BK160">
            <v>127200</v>
          </cell>
          <cell r="BL160">
            <v>0</v>
          </cell>
          <cell r="BM160">
            <v>60000</v>
          </cell>
          <cell r="BN160">
            <v>0</v>
          </cell>
          <cell r="BO160">
            <v>63600</v>
          </cell>
          <cell r="BP160">
            <v>0</v>
          </cell>
          <cell r="BQ160">
            <v>62400</v>
          </cell>
          <cell r="BR160">
            <v>0</v>
          </cell>
          <cell r="BS160">
            <v>132000</v>
          </cell>
          <cell r="BT160">
            <v>0</v>
          </cell>
          <cell r="BU160">
            <v>120000</v>
          </cell>
          <cell r="BV160">
            <v>0</v>
          </cell>
          <cell r="BW160">
            <v>371880</v>
          </cell>
          <cell r="BX160">
            <v>623880</v>
          </cell>
          <cell r="BY160">
            <v>830280</v>
          </cell>
        </row>
        <row r="161">
          <cell r="D161">
            <v>41548</v>
          </cell>
          <cell r="E161">
            <v>2.09169490061265</v>
          </cell>
          <cell r="F161">
            <v>0.309983539794398</v>
          </cell>
          <cell r="G161">
            <v>-0.087905779941695</v>
          </cell>
          <cell r="H161">
            <v>0.00462661999693131</v>
          </cell>
          <cell r="I161">
            <v>0</v>
          </cell>
          <cell r="J161">
            <v>0</v>
          </cell>
          <cell r="K161">
            <v>17.6877117545949</v>
          </cell>
          <cell r="L161">
            <v>31.1529293535373</v>
          </cell>
          <cell r="M161">
            <v>15.5764646767686</v>
          </cell>
          <cell r="N161">
            <v>1</v>
          </cell>
          <cell r="O161">
            <v>0</v>
          </cell>
          <cell r="P161">
            <v>17.6877117545949</v>
          </cell>
          <cell r="Q161">
            <v>31.1529293535373</v>
          </cell>
          <cell r="R161">
            <v>15.5764646767686</v>
          </cell>
          <cell r="S161">
            <v>1</v>
          </cell>
          <cell r="T161">
            <v>0</v>
          </cell>
          <cell r="U161">
            <v>17.0284184050321</v>
          </cell>
          <cell r="V161">
            <v>17.7224114045718</v>
          </cell>
          <cell r="W161">
            <v>17.6877117545949</v>
          </cell>
          <cell r="X161">
            <v>31.1529293535373</v>
          </cell>
          <cell r="Y161">
            <v>15.5764646767686</v>
          </cell>
          <cell r="Z161">
            <v>1</v>
          </cell>
          <cell r="AA161">
            <v>0</v>
          </cell>
          <cell r="AB161">
            <v>1</v>
          </cell>
          <cell r="AC161">
            <v>1</v>
          </cell>
          <cell r="AD161">
            <v>1</v>
          </cell>
          <cell r="AE161">
            <v>0</v>
          </cell>
          <cell r="AF161">
            <v>5880</v>
          </cell>
          <cell r="AG161">
            <v>0</v>
          </cell>
          <cell r="AH161">
            <v>48000</v>
          </cell>
          <cell r="AI161">
            <v>0</v>
          </cell>
          <cell r="AJ161">
            <v>54000</v>
          </cell>
          <cell r="AK161">
            <v>0</v>
          </cell>
          <cell r="AL161">
            <v>60000</v>
          </cell>
          <cell r="AM161">
            <v>0</v>
          </cell>
          <cell r="AN161">
            <v>60000</v>
          </cell>
          <cell r="AO161">
            <v>0</v>
          </cell>
          <cell r="AP161">
            <v>86400</v>
          </cell>
          <cell r="AQ161">
            <v>0</v>
          </cell>
          <cell r="AR161">
            <v>61200</v>
          </cell>
          <cell r="AS161">
            <v>0</v>
          </cell>
          <cell r="AT161">
            <v>132000</v>
          </cell>
          <cell r="AU161">
            <v>0</v>
          </cell>
          <cell r="AV161">
            <v>152280</v>
          </cell>
          <cell r="AW161">
            <v>447480</v>
          </cell>
          <cell r="AX161">
            <v>507480</v>
          </cell>
          <cell r="AY161">
            <v>62400</v>
          </cell>
          <cell r="AZ161">
            <v>0</v>
          </cell>
          <cell r="BA161">
            <v>60000</v>
          </cell>
          <cell r="BB161">
            <v>0</v>
          </cell>
          <cell r="BC161">
            <v>10560</v>
          </cell>
          <cell r="BD161">
            <v>0</v>
          </cell>
          <cell r="BE161">
            <v>6120</v>
          </cell>
          <cell r="BF161">
            <v>0</v>
          </cell>
          <cell r="BG161">
            <v>20400</v>
          </cell>
          <cell r="BH161">
            <v>0</v>
          </cell>
          <cell r="BI161">
            <v>105600</v>
          </cell>
          <cell r="BJ161">
            <v>0</v>
          </cell>
          <cell r="BK161">
            <v>127200</v>
          </cell>
          <cell r="BL161">
            <v>0</v>
          </cell>
          <cell r="BM161">
            <v>60000</v>
          </cell>
          <cell r="BN161">
            <v>0</v>
          </cell>
          <cell r="BO161">
            <v>63600</v>
          </cell>
          <cell r="BP161">
            <v>0</v>
          </cell>
          <cell r="BQ161">
            <v>62400</v>
          </cell>
          <cell r="BR161">
            <v>0</v>
          </cell>
          <cell r="BS161">
            <v>132000</v>
          </cell>
          <cell r="BT161">
            <v>0</v>
          </cell>
          <cell r="BU161">
            <v>120000</v>
          </cell>
          <cell r="BV161">
            <v>0</v>
          </cell>
          <cell r="BW161">
            <v>371880</v>
          </cell>
          <cell r="BX161">
            <v>623880</v>
          </cell>
          <cell r="BY161">
            <v>830280</v>
          </cell>
        </row>
        <row r="162">
          <cell r="D162">
            <v>41579</v>
          </cell>
          <cell r="E162">
            <v>2.14469324051503</v>
          </cell>
          <cell r="F162">
            <v>0.05521630312418</v>
          </cell>
          <cell r="G162">
            <v>-0.0874258132799517</v>
          </cell>
          <cell r="H162">
            <v>0.00460135859368167</v>
          </cell>
          <cell r="I162">
            <v>0</v>
          </cell>
          <cell r="J162">
            <v>0</v>
          </cell>
          <cell r="K162">
            <v>18.0851993038627</v>
          </cell>
          <cell r="L162">
            <v>17.1787581872371</v>
          </cell>
          <cell r="M162">
            <v>8.58937909361854</v>
          </cell>
          <cell r="N162">
            <v>0</v>
          </cell>
          <cell r="O162">
            <v>0</v>
          </cell>
          <cell r="P162">
            <v>18.0851993038627</v>
          </cell>
          <cell r="Q162">
            <v>17.1787581872371</v>
          </cell>
          <cell r="R162">
            <v>8.58937909361854</v>
          </cell>
          <cell r="S162">
            <v>0</v>
          </cell>
          <cell r="T162">
            <v>0</v>
          </cell>
          <cell r="U162">
            <v>17.4295057042631</v>
          </cell>
          <cell r="V162">
            <v>18.1197094933153</v>
          </cell>
          <cell r="W162">
            <v>18.0851993038627</v>
          </cell>
          <cell r="X162">
            <v>17.1787581872371</v>
          </cell>
          <cell r="Y162">
            <v>8.58937909361854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</row>
        <row r="163">
          <cell r="D163">
            <v>41609</v>
          </cell>
          <cell r="E163">
            <v>2.19056382864047</v>
          </cell>
          <cell r="F163">
            <v>0.0549242915664137</v>
          </cell>
          <cell r="G163">
            <v>-0.0869634616468217</v>
          </cell>
          <cell r="H163">
            <v>0.00457702429720114</v>
          </cell>
          <cell r="I163">
            <v>0</v>
          </cell>
          <cell r="J163">
            <v>0</v>
          </cell>
          <cell r="K163">
            <v>18.4292287148035</v>
          </cell>
          <cell r="L163">
            <v>10.222371835612</v>
          </cell>
          <cell r="M163">
            <v>5.111185917806</v>
          </cell>
          <cell r="N163">
            <v>0</v>
          </cell>
          <cell r="O163">
            <v>0</v>
          </cell>
          <cell r="P163">
            <v>18.4292287148035</v>
          </cell>
          <cell r="Q163">
            <v>10.222371835612</v>
          </cell>
          <cell r="R163">
            <v>5.111185917806</v>
          </cell>
          <cell r="S163">
            <v>0</v>
          </cell>
          <cell r="T163">
            <v>0</v>
          </cell>
          <cell r="U163">
            <v>17.7770027524523</v>
          </cell>
          <cell r="V163">
            <v>18.4635563970325</v>
          </cell>
          <cell r="W163">
            <v>18.4292287148035</v>
          </cell>
          <cell r="X163">
            <v>10.222371835612</v>
          </cell>
          <cell r="Y163">
            <v>5.111185917806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</row>
        <row r="164">
          <cell r="D164">
            <v>41640</v>
          </cell>
          <cell r="E164">
            <v>2.25096123506887</v>
          </cell>
          <cell r="F164">
            <v>0.0546239329035924</v>
          </cell>
          <cell r="G164">
            <v>-0.0864878937640212</v>
          </cell>
          <cell r="H164">
            <v>0.0045519944086327</v>
          </cell>
          <cell r="I164">
            <v>0</v>
          </cell>
          <cell r="J164">
            <v>0</v>
          </cell>
          <cell r="K164">
            <v>18.8822092630165</v>
          </cell>
          <cell r="L164">
            <v>24.5103959730591</v>
          </cell>
          <cell r="M164">
            <v>12.2551979865295</v>
          </cell>
          <cell r="N164">
            <v>1</v>
          </cell>
          <cell r="O164">
            <v>0</v>
          </cell>
          <cell r="P164">
            <v>18.8822092630165</v>
          </cell>
          <cell r="Q164">
            <v>24.5103959730591</v>
          </cell>
          <cell r="R164">
            <v>12.2551979865295</v>
          </cell>
          <cell r="S164">
            <v>1</v>
          </cell>
          <cell r="T164">
            <v>0</v>
          </cell>
          <cell r="U164">
            <v>18.2335500597864</v>
          </cell>
          <cell r="V164">
            <v>18.9163492210813</v>
          </cell>
          <cell r="W164">
            <v>18.8822092630165</v>
          </cell>
          <cell r="X164">
            <v>24.5103959730591</v>
          </cell>
          <cell r="Y164">
            <v>12.2551979865295</v>
          </cell>
          <cell r="Z164">
            <v>1</v>
          </cell>
          <cell r="AA164">
            <v>0</v>
          </cell>
          <cell r="AB164">
            <v>1</v>
          </cell>
          <cell r="AC164">
            <v>1</v>
          </cell>
          <cell r="AD164">
            <v>1</v>
          </cell>
          <cell r="AE164">
            <v>0</v>
          </cell>
          <cell r="AF164">
            <v>5880</v>
          </cell>
          <cell r="AG164">
            <v>0</v>
          </cell>
          <cell r="AH164">
            <v>48000</v>
          </cell>
          <cell r="AI164">
            <v>0</v>
          </cell>
          <cell r="AJ164">
            <v>54000</v>
          </cell>
          <cell r="AK164">
            <v>0</v>
          </cell>
          <cell r="AL164">
            <v>60000</v>
          </cell>
          <cell r="AM164">
            <v>0</v>
          </cell>
          <cell r="AN164">
            <v>60000</v>
          </cell>
          <cell r="AO164">
            <v>0</v>
          </cell>
          <cell r="AP164">
            <v>86400</v>
          </cell>
          <cell r="AQ164">
            <v>0</v>
          </cell>
          <cell r="AR164">
            <v>61200</v>
          </cell>
          <cell r="AS164">
            <v>0</v>
          </cell>
          <cell r="AT164">
            <v>132000</v>
          </cell>
          <cell r="AU164">
            <v>0</v>
          </cell>
          <cell r="AV164">
            <v>152280</v>
          </cell>
          <cell r="AW164">
            <v>447480</v>
          </cell>
          <cell r="AX164">
            <v>507480</v>
          </cell>
          <cell r="AY164">
            <v>62400</v>
          </cell>
          <cell r="AZ164">
            <v>0</v>
          </cell>
          <cell r="BA164">
            <v>60000</v>
          </cell>
          <cell r="BB164">
            <v>0</v>
          </cell>
          <cell r="BC164">
            <v>10560</v>
          </cell>
          <cell r="BD164">
            <v>0</v>
          </cell>
          <cell r="BE164">
            <v>6120</v>
          </cell>
          <cell r="BF164">
            <v>0</v>
          </cell>
          <cell r="BG164">
            <v>20400</v>
          </cell>
          <cell r="BH164">
            <v>0</v>
          </cell>
          <cell r="BI164">
            <v>105600</v>
          </cell>
          <cell r="BJ164">
            <v>0</v>
          </cell>
          <cell r="BK164">
            <v>127200</v>
          </cell>
          <cell r="BL164">
            <v>0</v>
          </cell>
          <cell r="BM164">
            <v>60000</v>
          </cell>
          <cell r="BN164">
            <v>0</v>
          </cell>
          <cell r="BO164">
            <v>63600</v>
          </cell>
          <cell r="BP164">
            <v>0</v>
          </cell>
          <cell r="BQ164">
            <v>62400</v>
          </cell>
          <cell r="BR164">
            <v>0</v>
          </cell>
          <cell r="BS164">
            <v>132000</v>
          </cell>
          <cell r="BT164">
            <v>0</v>
          </cell>
          <cell r="BU164">
            <v>120000</v>
          </cell>
          <cell r="BV164">
            <v>0</v>
          </cell>
          <cell r="BW164">
            <v>371880</v>
          </cell>
          <cell r="BX164">
            <v>623880</v>
          </cell>
          <cell r="BY164">
            <v>830280</v>
          </cell>
        </row>
        <row r="165">
          <cell r="D165">
            <v>41671</v>
          </cell>
          <cell r="E165">
            <v>2.19065476061362</v>
          </cell>
          <cell r="F165">
            <v>0.0543249785645038</v>
          </cell>
          <cell r="G165">
            <v>-0.0860145493937977</v>
          </cell>
          <cell r="H165">
            <v>0.00452708154704198</v>
          </cell>
          <cell r="I165">
            <v>0</v>
          </cell>
          <cell r="J165">
            <v>0</v>
          </cell>
          <cell r="K165">
            <v>18.4299107046021</v>
          </cell>
          <cell r="L165">
            <v>19.8491701262675</v>
          </cell>
          <cell r="M165">
            <v>9.92458506313373</v>
          </cell>
          <cell r="N165">
            <v>1</v>
          </cell>
          <cell r="O165">
            <v>0</v>
          </cell>
          <cell r="P165">
            <v>18.4299107046021</v>
          </cell>
          <cell r="Q165">
            <v>19.8491701262675</v>
          </cell>
          <cell r="R165">
            <v>9.92458506313373</v>
          </cell>
          <cell r="S165">
            <v>1</v>
          </cell>
          <cell r="T165">
            <v>0</v>
          </cell>
          <cell r="U165">
            <v>17.7848015841486</v>
          </cell>
          <cell r="V165">
            <v>18.4638638162049</v>
          </cell>
          <cell r="W165">
            <v>18.4299107046021</v>
          </cell>
          <cell r="X165">
            <v>19.8491701262675</v>
          </cell>
          <cell r="Y165">
            <v>9.92458506313373</v>
          </cell>
          <cell r="Z165">
            <v>1</v>
          </cell>
          <cell r="AA165">
            <v>0</v>
          </cell>
          <cell r="AB165">
            <v>1</v>
          </cell>
          <cell r="AC165">
            <v>1</v>
          </cell>
          <cell r="AD165">
            <v>1</v>
          </cell>
          <cell r="AE165">
            <v>0</v>
          </cell>
          <cell r="AF165">
            <v>5880</v>
          </cell>
          <cell r="AG165">
            <v>0</v>
          </cell>
          <cell r="AH165">
            <v>48000</v>
          </cell>
          <cell r="AI165">
            <v>0</v>
          </cell>
          <cell r="AJ165">
            <v>54000</v>
          </cell>
          <cell r="AK165">
            <v>0</v>
          </cell>
          <cell r="AL165">
            <v>60000</v>
          </cell>
          <cell r="AM165">
            <v>0</v>
          </cell>
          <cell r="AN165">
            <v>60000</v>
          </cell>
          <cell r="AO165">
            <v>0</v>
          </cell>
          <cell r="AP165">
            <v>86400</v>
          </cell>
          <cell r="AQ165">
            <v>0</v>
          </cell>
          <cell r="AR165">
            <v>61200</v>
          </cell>
          <cell r="AS165">
            <v>0</v>
          </cell>
          <cell r="AT165">
            <v>132000</v>
          </cell>
          <cell r="AU165">
            <v>0</v>
          </cell>
          <cell r="AV165">
            <v>152280</v>
          </cell>
          <cell r="AW165">
            <v>447480</v>
          </cell>
          <cell r="AX165">
            <v>507480</v>
          </cell>
          <cell r="AY165">
            <v>62400</v>
          </cell>
          <cell r="AZ165">
            <v>0</v>
          </cell>
          <cell r="BA165">
            <v>60000</v>
          </cell>
          <cell r="BB165">
            <v>0</v>
          </cell>
          <cell r="BC165">
            <v>10560</v>
          </cell>
          <cell r="BD165">
            <v>0</v>
          </cell>
          <cell r="BE165">
            <v>6120</v>
          </cell>
          <cell r="BF165">
            <v>0</v>
          </cell>
          <cell r="BG165">
            <v>20400</v>
          </cell>
          <cell r="BH165">
            <v>0</v>
          </cell>
          <cell r="BI165">
            <v>105600</v>
          </cell>
          <cell r="BJ165">
            <v>0</v>
          </cell>
          <cell r="BK165">
            <v>127200</v>
          </cell>
          <cell r="BL165">
            <v>0</v>
          </cell>
          <cell r="BM165">
            <v>60000</v>
          </cell>
          <cell r="BN165">
            <v>0</v>
          </cell>
          <cell r="BO165">
            <v>63600</v>
          </cell>
          <cell r="BP165">
            <v>0</v>
          </cell>
          <cell r="BQ165">
            <v>62400</v>
          </cell>
          <cell r="BR165">
            <v>0</v>
          </cell>
          <cell r="BS165">
            <v>132000</v>
          </cell>
          <cell r="BT165">
            <v>0</v>
          </cell>
          <cell r="BU165">
            <v>120000</v>
          </cell>
          <cell r="BV165">
            <v>0</v>
          </cell>
          <cell r="BW165">
            <v>371880</v>
          </cell>
          <cell r="BX165">
            <v>623880</v>
          </cell>
          <cell r="BY165">
            <v>830280</v>
          </cell>
        </row>
        <row r="166">
          <cell r="D166">
            <v>41699</v>
          </cell>
          <cell r="E166">
            <v>2.1122443786238</v>
          </cell>
          <cell r="F166">
            <v>0.0540561581221702</v>
          </cell>
          <cell r="G166">
            <v>-0.0855889170267696</v>
          </cell>
          <cell r="H166">
            <v>0.00450467984351419</v>
          </cell>
          <cell r="I166">
            <v>0</v>
          </cell>
          <cell r="J166">
            <v>0</v>
          </cell>
          <cell r="K166">
            <v>17.8418328396785</v>
          </cell>
          <cell r="L166">
            <v>15.2462691175675</v>
          </cell>
          <cell r="M166">
            <v>7.62313455878375</v>
          </cell>
          <cell r="N166">
            <v>0</v>
          </cell>
          <cell r="O166">
            <v>0</v>
          </cell>
          <cell r="P166">
            <v>17.8418328396785</v>
          </cell>
          <cell r="Q166">
            <v>15.2462691175675</v>
          </cell>
          <cell r="R166">
            <v>7.62313455878375</v>
          </cell>
          <cell r="S166">
            <v>0</v>
          </cell>
          <cell r="T166">
            <v>0</v>
          </cell>
          <cell r="U166">
            <v>17.1999159619777</v>
          </cell>
          <cell r="V166">
            <v>17.8756179385049</v>
          </cell>
          <cell r="W166">
            <v>17.8418328396785</v>
          </cell>
          <cell r="X166">
            <v>15.2462691175675</v>
          </cell>
          <cell r="Y166">
            <v>7.62313455878375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0</v>
          </cell>
        </row>
        <row r="167">
          <cell r="D167">
            <v>41730</v>
          </cell>
          <cell r="E167">
            <v>2.01868283831594</v>
          </cell>
          <cell r="F167">
            <v>0.132159662073503</v>
          </cell>
          <cell r="G167">
            <v>-0.0851197823524254</v>
          </cell>
          <cell r="H167">
            <v>0.0044799885448645</v>
          </cell>
          <cell r="I167">
            <v>0</v>
          </cell>
          <cell r="J167">
            <v>0</v>
          </cell>
          <cell r="K167">
            <v>17.1401212873696</v>
          </cell>
          <cell r="L167">
            <v>14.6461577504128</v>
          </cell>
          <cell r="M167">
            <v>7.3230788752064</v>
          </cell>
          <cell r="N167">
            <v>0</v>
          </cell>
          <cell r="O167">
            <v>0</v>
          </cell>
          <cell r="P167">
            <v>17.1401212873696</v>
          </cell>
          <cell r="Q167">
            <v>14.6461577504128</v>
          </cell>
          <cell r="R167">
            <v>7.3230788752064</v>
          </cell>
          <cell r="S167">
            <v>0</v>
          </cell>
          <cell r="T167">
            <v>0</v>
          </cell>
          <cell r="U167">
            <v>16.5017229197264</v>
          </cell>
          <cell r="V167">
            <v>17.1737212014561</v>
          </cell>
          <cell r="W167">
            <v>17.1401212873696</v>
          </cell>
          <cell r="X167">
            <v>14.6461577504128</v>
          </cell>
          <cell r="Y167">
            <v>7.3230788752064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0</v>
          </cell>
        </row>
        <row r="168">
          <cell r="D168">
            <v>41760</v>
          </cell>
          <cell r="E168">
            <v>1.99682501429462</v>
          </cell>
          <cell r="F168">
            <v>0.13145801812473</v>
          </cell>
          <cell r="G168">
            <v>-0.0846678760803344</v>
          </cell>
          <cell r="H168">
            <v>0.00445620400422813</v>
          </cell>
          <cell r="I168">
            <v>0</v>
          </cell>
          <cell r="J168">
            <v>0</v>
          </cell>
          <cell r="K168">
            <v>16.9761876072097</v>
          </cell>
          <cell r="L168">
            <v>16.7965023808968</v>
          </cell>
          <cell r="M168">
            <v>8.39825119044842</v>
          </cell>
          <cell r="N168">
            <v>0</v>
          </cell>
          <cell r="O168">
            <v>0</v>
          </cell>
          <cell r="P168">
            <v>16.9761876072097</v>
          </cell>
          <cell r="Q168">
            <v>16.7965023808968</v>
          </cell>
          <cell r="R168">
            <v>8.39825119044842</v>
          </cell>
          <cell r="S168">
            <v>0</v>
          </cell>
          <cell r="T168">
            <v>0</v>
          </cell>
          <cell r="U168">
            <v>16.3411785366072</v>
          </cell>
          <cell r="V168">
            <v>17.0096091372414</v>
          </cell>
          <cell r="W168">
            <v>16.9761876072097</v>
          </cell>
          <cell r="X168">
            <v>16.7965023808968</v>
          </cell>
          <cell r="Y168">
            <v>8.39825119044842</v>
          </cell>
          <cell r="Z168">
            <v>1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</row>
        <row r="169">
          <cell r="D169">
            <v>41791</v>
          </cell>
          <cell r="E169">
            <v>1.99871481974319</v>
          </cell>
          <cell r="F169">
            <v>0.130736335216018</v>
          </cell>
          <cell r="G169">
            <v>-0.0842030633594691</v>
          </cell>
          <cell r="H169">
            <v>0.00443174017681416</v>
          </cell>
          <cell r="I169">
            <v>0</v>
          </cell>
          <cell r="J169">
            <v>0</v>
          </cell>
          <cell r="K169">
            <v>16.9903611480739</v>
          </cell>
          <cell r="L169">
            <v>27.7836427860904</v>
          </cell>
          <cell r="M169">
            <v>13.8918213930452</v>
          </cell>
          <cell r="N169">
            <v>1</v>
          </cell>
          <cell r="O169">
            <v>0</v>
          </cell>
          <cell r="P169">
            <v>16.9903611480739</v>
          </cell>
          <cell r="Q169">
            <v>27.7836427860904</v>
          </cell>
          <cell r="R169">
            <v>13.8918213930452</v>
          </cell>
          <cell r="S169">
            <v>1</v>
          </cell>
          <cell r="T169">
            <v>0</v>
          </cell>
          <cell r="U169">
            <v>16.3588381728779</v>
          </cell>
          <cell r="V169">
            <v>17.0235991994</v>
          </cell>
          <cell r="W169">
            <v>16.9903611480739</v>
          </cell>
          <cell r="X169">
            <v>27.7836427860904</v>
          </cell>
          <cell r="Y169">
            <v>13.8918213930452</v>
          </cell>
          <cell r="Z169">
            <v>1</v>
          </cell>
          <cell r="AA169">
            <v>0</v>
          </cell>
          <cell r="AB169">
            <v>1</v>
          </cell>
          <cell r="AC169">
            <v>1</v>
          </cell>
          <cell r="AD169">
            <v>1</v>
          </cell>
          <cell r="AE169">
            <v>0</v>
          </cell>
          <cell r="AF169">
            <v>5880</v>
          </cell>
          <cell r="AG169">
            <v>0</v>
          </cell>
          <cell r="AH169">
            <v>48000</v>
          </cell>
          <cell r="AI169">
            <v>0</v>
          </cell>
          <cell r="AJ169">
            <v>54000</v>
          </cell>
          <cell r="AK169">
            <v>0</v>
          </cell>
          <cell r="AL169">
            <v>60000</v>
          </cell>
          <cell r="AM169">
            <v>0</v>
          </cell>
          <cell r="AN169">
            <v>60000</v>
          </cell>
          <cell r="AO169">
            <v>0</v>
          </cell>
          <cell r="AP169">
            <v>86400</v>
          </cell>
          <cell r="AQ169">
            <v>0</v>
          </cell>
          <cell r="AR169">
            <v>61200</v>
          </cell>
          <cell r="AS169">
            <v>0</v>
          </cell>
          <cell r="AT169">
            <v>132000</v>
          </cell>
          <cell r="AU169">
            <v>0</v>
          </cell>
          <cell r="AV169">
            <v>152280</v>
          </cell>
          <cell r="AW169">
            <v>447480</v>
          </cell>
          <cell r="AX169">
            <v>507480</v>
          </cell>
          <cell r="AY169">
            <v>62400</v>
          </cell>
          <cell r="AZ169">
            <v>0</v>
          </cell>
          <cell r="BA169">
            <v>60000</v>
          </cell>
          <cell r="BB169">
            <v>0</v>
          </cell>
          <cell r="BC169">
            <v>10560</v>
          </cell>
          <cell r="BD169">
            <v>0</v>
          </cell>
          <cell r="BE169">
            <v>6120</v>
          </cell>
          <cell r="BF169">
            <v>0</v>
          </cell>
          <cell r="BG169">
            <v>20400</v>
          </cell>
          <cell r="BH169">
            <v>0</v>
          </cell>
          <cell r="BI169">
            <v>105600</v>
          </cell>
          <cell r="BJ169">
            <v>0</v>
          </cell>
          <cell r="BK169">
            <v>127200</v>
          </cell>
          <cell r="BL169">
            <v>0</v>
          </cell>
          <cell r="BM169">
            <v>60000</v>
          </cell>
          <cell r="BN169">
            <v>0</v>
          </cell>
          <cell r="BO169">
            <v>63600</v>
          </cell>
          <cell r="BP169">
            <v>0</v>
          </cell>
          <cell r="BQ169">
            <v>62400</v>
          </cell>
          <cell r="BR169">
            <v>0</v>
          </cell>
          <cell r="BS169">
            <v>132000</v>
          </cell>
          <cell r="BT169">
            <v>0</v>
          </cell>
          <cell r="BU169">
            <v>120000</v>
          </cell>
          <cell r="BV169">
            <v>0</v>
          </cell>
          <cell r="BW169">
            <v>371880</v>
          </cell>
          <cell r="BX169">
            <v>623880</v>
          </cell>
          <cell r="BY169">
            <v>830280</v>
          </cell>
        </row>
        <row r="170">
          <cell r="D170">
            <v>41821</v>
          </cell>
          <cell r="E170">
            <v>2.00131144252006</v>
          </cell>
          <cell r="F170">
            <v>0.130041162013969</v>
          </cell>
          <cell r="G170">
            <v>-0.0837553246869629</v>
          </cell>
          <cell r="H170">
            <v>0.00440817498352436</v>
          </cell>
          <cell r="I170">
            <v>0</v>
          </cell>
          <cell r="J170">
            <v>0</v>
          </cell>
          <cell r="K170">
            <v>17.0098358189005</v>
          </cell>
          <cell r="L170">
            <v>26.0676986833215</v>
          </cell>
          <cell r="M170">
            <v>13.0338493416607</v>
          </cell>
          <cell r="N170">
            <v>1</v>
          </cell>
          <cell r="O170">
            <v>0</v>
          </cell>
          <cell r="P170">
            <v>17.0098358189005</v>
          </cell>
          <cell r="Q170">
            <v>26.0676986833215</v>
          </cell>
          <cell r="R170">
            <v>13.0338493416607</v>
          </cell>
          <cell r="S170">
            <v>1</v>
          </cell>
          <cell r="T170">
            <v>0</v>
          </cell>
          <cell r="U170">
            <v>16.3816708837482</v>
          </cell>
          <cell r="V170">
            <v>17.0428971312769</v>
          </cell>
          <cell r="W170">
            <v>17.0098358189005</v>
          </cell>
          <cell r="X170">
            <v>26.0676986833215</v>
          </cell>
          <cell r="Y170">
            <v>13.0338493416607</v>
          </cell>
          <cell r="Z170">
            <v>1</v>
          </cell>
          <cell r="AA170">
            <v>0</v>
          </cell>
          <cell r="AB170">
            <v>1</v>
          </cell>
          <cell r="AC170">
            <v>1</v>
          </cell>
          <cell r="AD170">
            <v>1</v>
          </cell>
          <cell r="AE170">
            <v>0</v>
          </cell>
          <cell r="AF170">
            <v>5880</v>
          </cell>
          <cell r="AG170">
            <v>0</v>
          </cell>
          <cell r="AH170">
            <v>48000</v>
          </cell>
          <cell r="AI170">
            <v>0</v>
          </cell>
          <cell r="AJ170">
            <v>54000</v>
          </cell>
          <cell r="AK170">
            <v>0</v>
          </cell>
          <cell r="AL170">
            <v>60000</v>
          </cell>
          <cell r="AM170">
            <v>0</v>
          </cell>
          <cell r="AN170">
            <v>60000</v>
          </cell>
          <cell r="AO170">
            <v>0</v>
          </cell>
          <cell r="AP170">
            <v>86400</v>
          </cell>
          <cell r="AQ170">
            <v>0</v>
          </cell>
          <cell r="AR170">
            <v>61200</v>
          </cell>
          <cell r="AS170">
            <v>0</v>
          </cell>
          <cell r="AT170">
            <v>132000</v>
          </cell>
          <cell r="AU170">
            <v>0</v>
          </cell>
          <cell r="AV170">
            <v>152280</v>
          </cell>
          <cell r="AW170">
            <v>447480</v>
          </cell>
          <cell r="AX170">
            <v>507480</v>
          </cell>
          <cell r="AY170">
            <v>62400</v>
          </cell>
          <cell r="AZ170">
            <v>0</v>
          </cell>
          <cell r="BA170">
            <v>60000</v>
          </cell>
          <cell r="BB170">
            <v>0</v>
          </cell>
          <cell r="BC170">
            <v>10560</v>
          </cell>
          <cell r="BD170">
            <v>0</v>
          </cell>
          <cell r="BE170">
            <v>6120</v>
          </cell>
          <cell r="BF170">
            <v>0</v>
          </cell>
          <cell r="BG170">
            <v>20400</v>
          </cell>
          <cell r="BH170">
            <v>0</v>
          </cell>
          <cell r="BI170">
            <v>105600</v>
          </cell>
          <cell r="BJ170">
            <v>0</v>
          </cell>
          <cell r="BK170">
            <v>127200</v>
          </cell>
          <cell r="BL170">
            <v>0</v>
          </cell>
          <cell r="BM170">
            <v>60000</v>
          </cell>
          <cell r="BN170">
            <v>0</v>
          </cell>
          <cell r="BO170">
            <v>63600</v>
          </cell>
          <cell r="BP170">
            <v>0</v>
          </cell>
          <cell r="BQ170">
            <v>62400</v>
          </cell>
          <cell r="BR170">
            <v>0</v>
          </cell>
          <cell r="BS170">
            <v>132000</v>
          </cell>
          <cell r="BT170">
            <v>0</v>
          </cell>
          <cell r="BU170">
            <v>120000</v>
          </cell>
          <cell r="BV170">
            <v>0</v>
          </cell>
          <cell r="BW170">
            <v>371880</v>
          </cell>
          <cell r="BX170">
            <v>623880</v>
          </cell>
          <cell r="BY170">
            <v>830280</v>
          </cell>
        </row>
        <row r="171">
          <cell r="D171">
            <v>41852</v>
          </cell>
          <cell r="E171">
            <v>1.99907527392881</v>
          </cell>
          <cell r="F171">
            <v>0.12932614162478</v>
          </cell>
          <cell r="G171">
            <v>-0.083294803080367</v>
          </cell>
          <cell r="H171">
            <v>0.00438393700422984</v>
          </cell>
          <cell r="I171">
            <v>0</v>
          </cell>
          <cell r="J171">
            <v>0</v>
          </cell>
          <cell r="K171">
            <v>16.9930645544661</v>
          </cell>
          <cell r="L171">
            <v>30.308304639373</v>
          </cell>
          <cell r="M171">
            <v>15.1541523196865</v>
          </cell>
          <cell r="N171">
            <v>1</v>
          </cell>
          <cell r="O171">
            <v>0</v>
          </cell>
          <cell r="P171">
            <v>16.9930645544661</v>
          </cell>
          <cell r="Q171">
            <v>30.308304639373</v>
          </cell>
          <cell r="R171">
            <v>15.1541523196865</v>
          </cell>
          <cell r="S171">
            <v>1</v>
          </cell>
          <cell r="T171">
            <v>0</v>
          </cell>
          <cell r="U171">
            <v>16.3683535313633</v>
          </cell>
          <cell r="V171">
            <v>17.0259440819978</v>
          </cell>
          <cell r="W171">
            <v>16.9930645544661</v>
          </cell>
          <cell r="X171">
            <v>30.308304639373</v>
          </cell>
          <cell r="Y171">
            <v>15.1541523196865</v>
          </cell>
          <cell r="Z171">
            <v>1</v>
          </cell>
          <cell r="AA171">
            <v>0</v>
          </cell>
          <cell r="AB171">
            <v>1</v>
          </cell>
          <cell r="AC171">
            <v>1</v>
          </cell>
          <cell r="AD171">
            <v>1</v>
          </cell>
          <cell r="AE171">
            <v>0</v>
          </cell>
          <cell r="AF171">
            <v>5880</v>
          </cell>
          <cell r="AG171">
            <v>0</v>
          </cell>
          <cell r="AH171">
            <v>48000</v>
          </cell>
          <cell r="AI171">
            <v>0</v>
          </cell>
          <cell r="AJ171">
            <v>54000</v>
          </cell>
          <cell r="AK171">
            <v>0</v>
          </cell>
          <cell r="AL171">
            <v>60000</v>
          </cell>
          <cell r="AM171">
            <v>0</v>
          </cell>
          <cell r="AN171">
            <v>60000</v>
          </cell>
          <cell r="AO171">
            <v>0</v>
          </cell>
          <cell r="AP171">
            <v>86400</v>
          </cell>
          <cell r="AQ171">
            <v>0</v>
          </cell>
          <cell r="AR171">
            <v>61200</v>
          </cell>
          <cell r="AS171">
            <v>0</v>
          </cell>
          <cell r="AT171">
            <v>132000</v>
          </cell>
          <cell r="AU171">
            <v>0</v>
          </cell>
          <cell r="AV171">
            <v>152280</v>
          </cell>
          <cell r="AW171">
            <v>447480</v>
          </cell>
          <cell r="AX171">
            <v>507480</v>
          </cell>
          <cell r="AY171">
            <v>62400</v>
          </cell>
          <cell r="AZ171">
            <v>0</v>
          </cell>
          <cell r="BA171">
            <v>60000</v>
          </cell>
          <cell r="BB171">
            <v>0</v>
          </cell>
          <cell r="BC171">
            <v>10560</v>
          </cell>
          <cell r="BD171">
            <v>0</v>
          </cell>
          <cell r="BE171">
            <v>6120</v>
          </cell>
          <cell r="BF171">
            <v>0</v>
          </cell>
          <cell r="BG171">
            <v>20400</v>
          </cell>
          <cell r="BH171">
            <v>0</v>
          </cell>
          <cell r="BI171">
            <v>105600</v>
          </cell>
          <cell r="BJ171">
            <v>0</v>
          </cell>
          <cell r="BK171">
            <v>127200</v>
          </cell>
          <cell r="BL171">
            <v>0</v>
          </cell>
          <cell r="BM171">
            <v>60000</v>
          </cell>
          <cell r="BN171">
            <v>0</v>
          </cell>
          <cell r="BO171">
            <v>63600</v>
          </cell>
          <cell r="BP171">
            <v>0</v>
          </cell>
          <cell r="BQ171">
            <v>62400</v>
          </cell>
          <cell r="BR171">
            <v>0</v>
          </cell>
          <cell r="BS171">
            <v>132000</v>
          </cell>
          <cell r="BT171">
            <v>0</v>
          </cell>
          <cell r="BU171">
            <v>120000</v>
          </cell>
          <cell r="BV171">
            <v>0</v>
          </cell>
          <cell r="BW171">
            <v>371880</v>
          </cell>
          <cell r="BX171">
            <v>623880</v>
          </cell>
          <cell r="BY171">
            <v>830280</v>
          </cell>
        </row>
        <row r="172">
          <cell r="D172">
            <v>41883</v>
          </cell>
          <cell r="E172">
            <v>1.99723041780681</v>
          </cell>
          <cell r="F172">
            <v>0.128614488813143</v>
          </cell>
          <cell r="G172">
            <v>-0.0828364504220245</v>
          </cell>
          <cell r="H172">
            <v>0.00435981318010655</v>
          </cell>
          <cell r="I172">
            <v>0</v>
          </cell>
          <cell r="J172">
            <v>0</v>
          </cell>
          <cell r="K172">
            <v>16.9792281335511</v>
          </cell>
          <cell r="L172">
            <v>21.4218984623217</v>
          </cell>
          <cell r="M172">
            <v>10.7109492311609</v>
          </cell>
          <cell r="N172">
            <v>1</v>
          </cell>
          <cell r="O172">
            <v>0</v>
          </cell>
          <cell r="P172">
            <v>16.9792281335511</v>
          </cell>
          <cell r="Q172">
            <v>21.4218984623217</v>
          </cell>
          <cell r="R172">
            <v>10.7109492311609</v>
          </cell>
          <cell r="S172">
            <v>1</v>
          </cell>
          <cell r="T172">
            <v>0</v>
          </cell>
          <cell r="U172">
            <v>16.3579547553859</v>
          </cell>
          <cell r="V172">
            <v>17.0119267324019</v>
          </cell>
          <cell r="W172">
            <v>16.9792281335511</v>
          </cell>
          <cell r="X172">
            <v>21.4218984623217</v>
          </cell>
          <cell r="Y172">
            <v>10.7109492311609</v>
          </cell>
          <cell r="Z172">
            <v>1</v>
          </cell>
          <cell r="AA172">
            <v>0</v>
          </cell>
          <cell r="AB172">
            <v>1</v>
          </cell>
          <cell r="AC172">
            <v>1</v>
          </cell>
          <cell r="AD172">
            <v>1</v>
          </cell>
          <cell r="AE172">
            <v>0</v>
          </cell>
          <cell r="AF172">
            <v>5880</v>
          </cell>
          <cell r="AG172">
            <v>0</v>
          </cell>
          <cell r="AH172">
            <v>48000</v>
          </cell>
          <cell r="AI172">
            <v>0</v>
          </cell>
          <cell r="AJ172">
            <v>54000</v>
          </cell>
          <cell r="AK172">
            <v>0</v>
          </cell>
          <cell r="AL172">
            <v>60000</v>
          </cell>
          <cell r="AM172">
            <v>0</v>
          </cell>
          <cell r="AN172">
            <v>60000</v>
          </cell>
          <cell r="AO172">
            <v>0</v>
          </cell>
          <cell r="AP172">
            <v>86400</v>
          </cell>
          <cell r="AQ172">
            <v>0</v>
          </cell>
          <cell r="AR172">
            <v>61200</v>
          </cell>
          <cell r="AS172">
            <v>0</v>
          </cell>
          <cell r="AT172">
            <v>132000</v>
          </cell>
          <cell r="AU172">
            <v>0</v>
          </cell>
          <cell r="AV172">
            <v>152280</v>
          </cell>
          <cell r="AW172">
            <v>447480</v>
          </cell>
          <cell r="AX172">
            <v>507480</v>
          </cell>
          <cell r="AY172">
            <v>62400</v>
          </cell>
          <cell r="AZ172">
            <v>0</v>
          </cell>
          <cell r="BA172">
            <v>60000</v>
          </cell>
          <cell r="BB172">
            <v>0</v>
          </cell>
          <cell r="BC172">
            <v>10560</v>
          </cell>
          <cell r="BD172">
            <v>0</v>
          </cell>
          <cell r="BE172">
            <v>6120</v>
          </cell>
          <cell r="BF172">
            <v>0</v>
          </cell>
          <cell r="BG172">
            <v>20400</v>
          </cell>
          <cell r="BH172">
            <v>0</v>
          </cell>
          <cell r="BI172">
            <v>105600</v>
          </cell>
          <cell r="BJ172">
            <v>0</v>
          </cell>
          <cell r="BK172">
            <v>127200</v>
          </cell>
          <cell r="BL172">
            <v>0</v>
          </cell>
          <cell r="BM172">
            <v>60000</v>
          </cell>
          <cell r="BN172">
            <v>0</v>
          </cell>
          <cell r="BO172">
            <v>63600</v>
          </cell>
          <cell r="BP172">
            <v>0</v>
          </cell>
          <cell r="BQ172">
            <v>62400</v>
          </cell>
          <cell r="BR172">
            <v>0</v>
          </cell>
          <cell r="BS172">
            <v>132000</v>
          </cell>
          <cell r="BT172">
            <v>0</v>
          </cell>
          <cell r="BU172">
            <v>120000</v>
          </cell>
          <cell r="BV172">
            <v>0</v>
          </cell>
          <cell r="BW172">
            <v>371880</v>
          </cell>
          <cell r="BX172">
            <v>623880</v>
          </cell>
          <cell r="BY172">
            <v>830280</v>
          </cell>
        </row>
        <row r="173">
          <cell r="D173">
            <v>41913</v>
          </cell>
          <cell r="E173">
            <v>1.99959512081745</v>
          </cell>
          <cell r="F173">
            <v>0.127928987343559</v>
          </cell>
          <cell r="G173">
            <v>-0.082394941000936</v>
          </cell>
          <cell r="H173">
            <v>0.00433657584215453</v>
          </cell>
          <cell r="I173">
            <v>0</v>
          </cell>
          <cell r="J173">
            <v>0</v>
          </cell>
          <cell r="K173">
            <v>16.9969634061309</v>
          </cell>
          <cell r="L173">
            <v>29.2933963507201</v>
          </cell>
          <cell r="M173">
            <v>14.6466981753601</v>
          </cell>
          <cell r="N173">
            <v>1</v>
          </cell>
          <cell r="O173">
            <v>0</v>
          </cell>
          <cell r="P173">
            <v>16.9969634061309</v>
          </cell>
          <cell r="Q173">
            <v>29.2933963507201</v>
          </cell>
          <cell r="R173">
            <v>14.6466981753601</v>
          </cell>
          <cell r="S173">
            <v>1</v>
          </cell>
          <cell r="T173">
            <v>0</v>
          </cell>
          <cell r="U173">
            <v>16.3790013486239</v>
          </cell>
          <cell r="V173">
            <v>17.0294877249471</v>
          </cell>
          <cell r="W173">
            <v>16.9969634061309</v>
          </cell>
          <cell r="X173">
            <v>29.2933963507201</v>
          </cell>
          <cell r="Y173">
            <v>14.6466981753601</v>
          </cell>
          <cell r="Z173">
            <v>1</v>
          </cell>
          <cell r="AA173">
            <v>0</v>
          </cell>
          <cell r="AB173">
            <v>1</v>
          </cell>
          <cell r="AC173">
            <v>1</v>
          </cell>
          <cell r="AD173">
            <v>1</v>
          </cell>
          <cell r="AE173">
            <v>0</v>
          </cell>
          <cell r="AF173">
            <v>5880</v>
          </cell>
          <cell r="AG173">
            <v>0</v>
          </cell>
          <cell r="AH173">
            <v>48000</v>
          </cell>
          <cell r="AI173">
            <v>0</v>
          </cell>
          <cell r="AJ173">
            <v>54000</v>
          </cell>
          <cell r="AK173">
            <v>0</v>
          </cell>
          <cell r="AL173">
            <v>60000</v>
          </cell>
          <cell r="AM173">
            <v>0</v>
          </cell>
          <cell r="AN173">
            <v>60000</v>
          </cell>
          <cell r="AO173">
            <v>0</v>
          </cell>
          <cell r="AP173">
            <v>86400</v>
          </cell>
          <cell r="AQ173">
            <v>0</v>
          </cell>
          <cell r="AR173">
            <v>61200</v>
          </cell>
          <cell r="AS173">
            <v>0</v>
          </cell>
          <cell r="AT173">
            <v>132000</v>
          </cell>
          <cell r="AU173">
            <v>0</v>
          </cell>
          <cell r="AV173">
            <v>152280</v>
          </cell>
          <cell r="AW173">
            <v>447480</v>
          </cell>
          <cell r="AX173">
            <v>507480</v>
          </cell>
          <cell r="AY173">
            <v>62400</v>
          </cell>
          <cell r="AZ173">
            <v>0</v>
          </cell>
          <cell r="BA173">
            <v>60000</v>
          </cell>
          <cell r="BB173">
            <v>0</v>
          </cell>
          <cell r="BC173">
            <v>10560</v>
          </cell>
          <cell r="BD173">
            <v>0</v>
          </cell>
          <cell r="BE173">
            <v>6120</v>
          </cell>
          <cell r="BF173">
            <v>0</v>
          </cell>
          <cell r="BG173">
            <v>20400</v>
          </cell>
          <cell r="BH173">
            <v>0</v>
          </cell>
          <cell r="BI173">
            <v>105600</v>
          </cell>
          <cell r="BJ173">
            <v>0</v>
          </cell>
          <cell r="BK173">
            <v>127200</v>
          </cell>
          <cell r="BL173">
            <v>0</v>
          </cell>
          <cell r="BM173">
            <v>60000</v>
          </cell>
          <cell r="BN173">
            <v>0</v>
          </cell>
          <cell r="BO173">
            <v>63600</v>
          </cell>
          <cell r="BP173">
            <v>0</v>
          </cell>
          <cell r="BQ173">
            <v>62400</v>
          </cell>
          <cell r="BR173">
            <v>0</v>
          </cell>
          <cell r="BS173">
            <v>132000</v>
          </cell>
          <cell r="BT173">
            <v>0</v>
          </cell>
          <cell r="BU173">
            <v>120000</v>
          </cell>
          <cell r="BV173">
            <v>0</v>
          </cell>
          <cell r="BW173">
            <v>371880</v>
          </cell>
          <cell r="BX173">
            <v>623880</v>
          </cell>
          <cell r="BY173">
            <v>830280</v>
          </cell>
        </row>
        <row r="174">
          <cell r="D174">
            <v>41944</v>
          </cell>
          <cell r="E174">
            <v>2.04895209658395</v>
          </cell>
          <cell r="F174">
            <v>0.0517521051547198</v>
          </cell>
          <cell r="G174">
            <v>-0.0819408331616398</v>
          </cell>
          <cell r="H174">
            <v>0.00431267542955999</v>
          </cell>
          <cell r="I174">
            <v>0</v>
          </cell>
          <cell r="J174">
            <v>0</v>
          </cell>
          <cell r="K174">
            <v>17.3671407243796</v>
          </cell>
          <cell r="L174">
            <v>16.1939237309806</v>
          </cell>
          <cell r="M174">
            <v>8.09696186549028</v>
          </cell>
          <cell r="N174">
            <v>0</v>
          </cell>
          <cell r="O174">
            <v>0</v>
          </cell>
          <cell r="P174">
            <v>17.3671407243796</v>
          </cell>
          <cell r="Q174">
            <v>16.1939237309806</v>
          </cell>
          <cell r="R174">
            <v>8.09696186549028</v>
          </cell>
          <cell r="S174">
            <v>0</v>
          </cell>
          <cell r="T174">
            <v>0</v>
          </cell>
          <cell r="U174">
            <v>16.7525844756673</v>
          </cell>
          <cell r="V174">
            <v>17.3994857901013</v>
          </cell>
          <cell r="W174">
            <v>17.3671407243796</v>
          </cell>
          <cell r="X174">
            <v>16.1939237309806</v>
          </cell>
          <cell r="Y174">
            <v>8.09696186549028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0</v>
          </cell>
        </row>
        <row r="175">
          <cell r="D175">
            <v>41974</v>
          </cell>
          <cell r="E175">
            <v>2.09163505514816</v>
          </cell>
          <cell r="F175">
            <v>0.0514758422103732</v>
          </cell>
          <cell r="G175">
            <v>-0.0815034168330909</v>
          </cell>
          <cell r="H175">
            <v>0.0042896535175311</v>
          </cell>
          <cell r="I175">
            <v>0</v>
          </cell>
          <cell r="J175">
            <v>0</v>
          </cell>
          <cell r="K175">
            <v>17.6872629136112</v>
          </cell>
          <cell r="L175">
            <v>9.67299709589193</v>
          </cell>
          <cell r="M175">
            <v>4.83649854794596</v>
          </cell>
          <cell r="N175">
            <v>0</v>
          </cell>
          <cell r="O175">
            <v>0</v>
          </cell>
          <cell r="P175">
            <v>17.6872629136112</v>
          </cell>
          <cell r="Q175">
            <v>9.67299709589193</v>
          </cell>
          <cell r="R175">
            <v>4.83649854794596</v>
          </cell>
          <cell r="S175">
            <v>0</v>
          </cell>
          <cell r="T175">
            <v>0</v>
          </cell>
          <cell r="U175">
            <v>17.0759872873631</v>
          </cell>
          <cell r="V175">
            <v>17.7194353149927</v>
          </cell>
          <cell r="W175">
            <v>17.6872629136112</v>
          </cell>
          <cell r="X175">
            <v>9.67299709589193</v>
          </cell>
          <cell r="Y175">
            <v>4.83649854794596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0</v>
          </cell>
        </row>
        <row r="176">
          <cell r="D176">
            <v>42005</v>
          </cell>
          <cell r="E176">
            <v>2.15005135389235</v>
          </cell>
          <cell r="F176">
            <v>0.0511916989021988</v>
          </cell>
          <cell r="G176">
            <v>-0.0810535232618148</v>
          </cell>
          <cell r="H176">
            <v>0.00426597490851657</v>
          </cell>
          <cell r="I176">
            <v>0</v>
          </cell>
          <cell r="J176">
            <v>0</v>
          </cell>
          <cell r="K176">
            <v>18.1253851541926</v>
          </cell>
          <cell r="L176">
            <v>23.0666382473381</v>
          </cell>
          <cell r="M176">
            <v>11.5333191236691</v>
          </cell>
          <cell r="N176">
            <v>1</v>
          </cell>
          <cell r="O176">
            <v>0</v>
          </cell>
          <cell r="P176">
            <v>18.1253851541926</v>
          </cell>
          <cell r="Q176">
            <v>23.0666382473381</v>
          </cell>
          <cell r="R176">
            <v>11.5333191236691</v>
          </cell>
          <cell r="S176">
            <v>1</v>
          </cell>
          <cell r="T176">
            <v>0</v>
          </cell>
          <cell r="U176">
            <v>17.517483729729</v>
          </cell>
          <cell r="V176">
            <v>18.1573799660065</v>
          </cell>
          <cell r="W176">
            <v>18.1253851541926</v>
          </cell>
          <cell r="X176">
            <v>23.0666382473381</v>
          </cell>
          <cell r="Y176">
            <v>11.5333191236691</v>
          </cell>
          <cell r="Z176">
            <v>1</v>
          </cell>
          <cell r="AA176">
            <v>0</v>
          </cell>
          <cell r="AB176">
            <v>1</v>
          </cell>
          <cell r="AC176">
            <v>1</v>
          </cell>
          <cell r="AD176">
            <v>1</v>
          </cell>
          <cell r="AE176">
            <v>0</v>
          </cell>
          <cell r="AF176">
            <v>5880</v>
          </cell>
          <cell r="AG176">
            <v>0</v>
          </cell>
          <cell r="AH176">
            <v>48000</v>
          </cell>
          <cell r="AI176">
            <v>0</v>
          </cell>
          <cell r="AJ176">
            <v>54000</v>
          </cell>
          <cell r="AK176">
            <v>0</v>
          </cell>
          <cell r="AL176">
            <v>60000</v>
          </cell>
          <cell r="AM176">
            <v>0</v>
          </cell>
          <cell r="AN176">
            <v>60000</v>
          </cell>
          <cell r="AO176">
            <v>0</v>
          </cell>
          <cell r="AP176">
            <v>86400</v>
          </cell>
          <cell r="AQ176">
            <v>0</v>
          </cell>
          <cell r="AR176">
            <v>61200</v>
          </cell>
          <cell r="AS176">
            <v>0</v>
          </cell>
          <cell r="AT176">
            <v>132000</v>
          </cell>
          <cell r="AU176">
            <v>0</v>
          </cell>
          <cell r="AV176">
            <v>152280</v>
          </cell>
          <cell r="AW176">
            <v>447480</v>
          </cell>
          <cell r="AX176">
            <v>507480</v>
          </cell>
          <cell r="AY176">
            <v>62400</v>
          </cell>
          <cell r="AZ176">
            <v>0</v>
          </cell>
          <cell r="BA176">
            <v>60000</v>
          </cell>
          <cell r="BB176">
            <v>0</v>
          </cell>
          <cell r="BC176">
            <v>10560</v>
          </cell>
          <cell r="BD176">
            <v>0</v>
          </cell>
          <cell r="BE176">
            <v>6120</v>
          </cell>
          <cell r="BF176">
            <v>0</v>
          </cell>
          <cell r="BG176">
            <v>20400</v>
          </cell>
          <cell r="BH176">
            <v>0</v>
          </cell>
          <cell r="BI176">
            <v>105600</v>
          </cell>
          <cell r="BJ176">
            <v>0</v>
          </cell>
          <cell r="BK176">
            <v>127200</v>
          </cell>
          <cell r="BL176">
            <v>0</v>
          </cell>
          <cell r="BM176">
            <v>60000</v>
          </cell>
          <cell r="BN176">
            <v>0</v>
          </cell>
          <cell r="BO176">
            <v>63600</v>
          </cell>
          <cell r="BP176">
            <v>0</v>
          </cell>
          <cell r="BQ176">
            <v>62400</v>
          </cell>
          <cell r="BR176">
            <v>0</v>
          </cell>
          <cell r="BS176">
            <v>132000</v>
          </cell>
          <cell r="BT176">
            <v>0</v>
          </cell>
          <cell r="BU176">
            <v>120000</v>
          </cell>
          <cell r="BV176">
            <v>0</v>
          </cell>
          <cell r="BW176">
            <v>371880</v>
          </cell>
          <cell r="BX176">
            <v>623880</v>
          </cell>
          <cell r="BY176">
            <v>830280</v>
          </cell>
        </row>
        <row r="177">
          <cell r="D177">
            <v>42036</v>
          </cell>
          <cell r="E177">
            <v>2.09320430707639</v>
          </cell>
          <cell r="F177">
            <v>0.0509089008612013</v>
          </cell>
          <cell r="G177">
            <v>-0.080605759696902</v>
          </cell>
          <cell r="H177">
            <v>0.00424240840510011</v>
          </cell>
          <cell r="I177">
            <v>0</v>
          </cell>
          <cell r="J177">
            <v>0</v>
          </cell>
          <cell r="K177">
            <v>17.6990323030729</v>
          </cell>
          <cell r="L177">
            <v>18.6968029302848</v>
          </cell>
          <cell r="M177">
            <v>9.34840146514239</v>
          </cell>
          <cell r="N177">
            <v>1</v>
          </cell>
          <cell r="O177">
            <v>0</v>
          </cell>
          <cell r="P177">
            <v>17.6990323030729</v>
          </cell>
          <cell r="Q177">
            <v>18.6968029302848</v>
          </cell>
          <cell r="R177">
            <v>9.34840146514239</v>
          </cell>
          <cell r="S177">
            <v>1</v>
          </cell>
          <cell r="T177">
            <v>0</v>
          </cell>
          <cell r="U177">
            <v>17.0944891053462</v>
          </cell>
          <cell r="V177">
            <v>17.7308503661112</v>
          </cell>
          <cell r="W177">
            <v>17.6990323030729</v>
          </cell>
          <cell r="X177">
            <v>18.6968029302848</v>
          </cell>
          <cell r="Y177">
            <v>9.34840146514239</v>
          </cell>
          <cell r="Z177">
            <v>1</v>
          </cell>
          <cell r="AA177">
            <v>0</v>
          </cell>
          <cell r="AB177">
            <v>1</v>
          </cell>
          <cell r="AC177">
            <v>1</v>
          </cell>
          <cell r="AD177">
            <v>1</v>
          </cell>
          <cell r="AE177">
            <v>0</v>
          </cell>
          <cell r="AF177">
            <v>5880</v>
          </cell>
          <cell r="AG177">
            <v>0</v>
          </cell>
          <cell r="AH177">
            <v>48000</v>
          </cell>
          <cell r="AI177">
            <v>0</v>
          </cell>
          <cell r="AJ177">
            <v>54000</v>
          </cell>
          <cell r="AK177">
            <v>0</v>
          </cell>
          <cell r="AL177">
            <v>60000</v>
          </cell>
          <cell r="AM177">
            <v>0</v>
          </cell>
          <cell r="AN177">
            <v>60000</v>
          </cell>
          <cell r="AO177">
            <v>0</v>
          </cell>
          <cell r="AP177">
            <v>86400</v>
          </cell>
          <cell r="AQ177">
            <v>0</v>
          </cell>
          <cell r="AR177">
            <v>61200</v>
          </cell>
          <cell r="AS177">
            <v>0</v>
          </cell>
          <cell r="AT177">
            <v>132000</v>
          </cell>
          <cell r="AU177">
            <v>0</v>
          </cell>
          <cell r="AV177">
            <v>152280</v>
          </cell>
          <cell r="AW177">
            <v>447480</v>
          </cell>
          <cell r="AX177">
            <v>507480</v>
          </cell>
          <cell r="AY177">
            <v>62400</v>
          </cell>
          <cell r="AZ177">
            <v>0</v>
          </cell>
          <cell r="BA177">
            <v>60000</v>
          </cell>
          <cell r="BB177">
            <v>0</v>
          </cell>
          <cell r="BC177">
            <v>10560</v>
          </cell>
          <cell r="BD177">
            <v>0</v>
          </cell>
          <cell r="BE177">
            <v>6120</v>
          </cell>
          <cell r="BF177">
            <v>0</v>
          </cell>
          <cell r="BG177">
            <v>20400</v>
          </cell>
          <cell r="BH177">
            <v>0</v>
          </cell>
          <cell r="BI177">
            <v>105600</v>
          </cell>
          <cell r="BJ177">
            <v>0</v>
          </cell>
          <cell r="BK177">
            <v>127200</v>
          </cell>
          <cell r="BL177">
            <v>0</v>
          </cell>
          <cell r="BM177">
            <v>60000</v>
          </cell>
          <cell r="BN177">
            <v>0</v>
          </cell>
          <cell r="BO177">
            <v>63600</v>
          </cell>
          <cell r="BP177">
            <v>0</v>
          </cell>
          <cell r="BQ177">
            <v>62400</v>
          </cell>
          <cell r="BR177">
            <v>0</v>
          </cell>
          <cell r="BS177">
            <v>132000</v>
          </cell>
          <cell r="BT177">
            <v>0</v>
          </cell>
          <cell r="BU177">
            <v>120000</v>
          </cell>
          <cell r="BV177">
            <v>0</v>
          </cell>
          <cell r="BW177">
            <v>371880</v>
          </cell>
          <cell r="BX177">
            <v>623880</v>
          </cell>
          <cell r="BY177">
            <v>830280</v>
          </cell>
        </row>
        <row r="178">
          <cell r="D178">
            <v>42064</v>
          </cell>
          <cell r="E178">
            <v>2.01943095180694</v>
          </cell>
          <cell r="F178">
            <v>0.0506546225369635</v>
          </cell>
          <cell r="G178">
            <v>-0.0802031523501922</v>
          </cell>
          <cell r="H178">
            <v>0.00422121854474696</v>
          </cell>
          <cell r="I178">
            <v>0</v>
          </cell>
          <cell r="J178">
            <v>0</v>
          </cell>
          <cell r="K178">
            <v>17.1457321385521</v>
          </cell>
          <cell r="L178">
            <v>14.3821981281782</v>
          </cell>
          <cell r="M178">
            <v>7.19109906408912</v>
          </cell>
          <cell r="N178">
            <v>0</v>
          </cell>
          <cell r="O178">
            <v>0</v>
          </cell>
          <cell r="P178">
            <v>17.1457321385521</v>
          </cell>
          <cell r="Q178">
            <v>14.3821981281782</v>
          </cell>
          <cell r="R178">
            <v>7.19109906408912</v>
          </cell>
          <cell r="S178">
            <v>0</v>
          </cell>
          <cell r="T178">
            <v>0</v>
          </cell>
          <cell r="U178">
            <v>16.5442084959256</v>
          </cell>
          <cell r="V178">
            <v>17.1773912776377</v>
          </cell>
          <cell r="W178">
            <v>17.1457321385521</v>
          </cell>
          <cell r="X178">
            <v>14.3821981281782</v>
          </cell>
          <cell r="Y178">
            <v>7.19109906408912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</row>
        <row r="179">
          <cell r="D179">
            <v>42095</v>
          </cell>
          <cell r="E179">
            <v>1.93143734766993</v>
          </cell>
          <cell r="F179">
            <v>0.123836995775403</v>
          </cell>
          <cell r="G179">
            <v>-0.0797594210078868</v>
          </cell>
          <cell r="H179">
            <v>0.00419786426357299</v>
          </cell>
          <cell r="I179">
            <v>0</v>
          </cell>
          <cell r="J179">
            <v>0</v>
          </cell>
          <cell r="K179">
            <v>16.4857801075245</v>
          </cell>
          <cell r="L179">
            <v>13.8204606003908</v>
          </cell>
          <cell r="M179">
            <v>6.91023030019541</v>
          </cell>
          <cell r="N179">
            <v>0</v>
          </cell>
          <cell r="O179">
            <v>0</v>
          </cell>
          <cell r="P179">
            <v>16.4857801075245</v>
          </cell>
          <cell r="Q179">
            <v>13.8204606003908</v>
          </cell>
          <cell r="R179">
            <v>6.91023030019541</v>
          </cell>
          <cell r="S179">
            <v>0</v>
          </cell>
          <cell r="T179">
            <v>0</v>
          </cell>
          <cell r="U179">
            <v>15.8875844499654</v>
          </cell>
          <cell r="V179">
            <v>16.5172640895013</v>
          </cell>
          <cell r="W179">
            <v>16.4857801075245</v>
          </cell>
          <cell r="X179">
            <v>13.8204606003908</v>
          </cell>
          <cell r="Y179">
            <v>6.91023030019541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</row>
        <row r="180">
          <cell r="D180">
            <v>42125</v>
          </cell>
          <cell r="E180">
            <v>1.91064883187996</v>
          </cell>
          <cell r="F180">
            <v>0.123173384048205</v>
          </cell>
          <cell r="G180">
            <v>-0.0793320100649459</v>
          </cell>
          <cell r="H180">
            <v>0.00417536895078663</v>
          </cell>
          <cell r="I180">
            <v>0</v>
          </cell>
          <cell r="J180">
            <v>0</v>
          </cell>
          <cell r="K180">
            <v>16.3298662390997</v>
          </cell>
          <cell r="L180">
            <v>15.8340846573101</v>
          </cell>
          <cell r="M180">
            <v>7.91704232865505</v>
          </cell>
          <cell r="N180">
            <v>0</v>
          </cell>
          <cell r="O180">
            <v>0</v>
          </cell>
          <cell r="P180">
            <v>16.3298662390997</v>
          </cell>
          <cell r="Q180">
            <v>15.8340846573101</v>
          </cell>
          <cell r="R180">
            <v>7.91704232865505</v>
          </cell>
          <cell r="S180">
            <v>0</v>
          </cell>
          <cell r="T180">
            <v>0</v>
          </cell>
          <cell r="U180">
            <v>15.7348761636126</v>
          </cell>
          <cell r="V180">
            <v>16.3611815062306</v>
          </cell>
          <cell r="W180">
            <v>16.3298662390997</v>
          </cell>
          <cell r="X180">
            <v>15.8340846573101</v>
          </cell>
          <cell r="Y180">
            <v>7.91704232865505</v>
          </cell>
          <cell r="Z180">
            <v>1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</row>
        <row r="181">
          <cell r="D181">
            <v>42156</v>
          </cell>
          <cell r="E181">
            <v>1.91210307513593</v>
          </cell>
          <cell r="F181">
            <v>0.122490859319239</v>
          </cell>
          <cell r="G181">
            <v>-0.0788924178666288</v>
          </cell>
          <cell r="H181">
            <v>0.00415223251929625</v>
          </cell>
          <cell r="I181">
            <v>0</v>
          </cell>
          <cell r="J181">
            <v>0</v>
          </cell>
          <cell r="K181">
            <v>16.3407730635194</v>
          </cell>
          <cell r="L181">
            <v>26.126926591867</v>
          </cell>
          <cell r="M181">
            <v>13.0634632959335</v>
          </cell>
          <cell r="N181">
            <v>1</v>
          </cell>
          <cell r="O181">
            <v>0</v>
          </cell>
          <cell r="P181">
            <v>16.3407730635194</v>
          </cell>
          <cell r="Q181">
            <v>26.126926591867</v>
          </cell>
          <cell r="R181">
            <v>13.0634632959335</v>
          </cell>
          <cell r="S181">
            <v>1</v>
          </cell>
          <cell r="T181">
            <v>0</v>
          </cell>
          <cell r="U181">
            <v>15.7490799295197</v>
          </cell>
          <cell r="V181">
            <v>16.3719148074142</v>
          </cell>
          <cell r="W181">
            <v>16.3407730635194</v>
          </cell>
          <cell r="X181">
            <v>26.126926591867</v>
          </cell>
          <cell r="Y181">
            <v>13.0634632959335</v>
          </cell>
          <cell r="Z181">
            <v>1</v>
          </cell>
          <cell r="AA181">
            <v>0</v>
          </cell>
          <cell r="AB181">
            <v>1</v>
          </cell>
          <cell r="AC181">
            <v>1</v>
          </cell>
          <cell r="AD181">
            <v>1</v>
          </cell>
          <cell r="AE181">
            <v>0</v>
          </cell>
          <cell r="AF181">
            <v>5880</v>
          </cell>
          <cell r="AG181">
            <v>0</v>
          </cell>
          <cell r="AH181">
            <v>48000</v>
          </cell>
          <cell r="AI181">
            <v>0</v>
          </cell>
          <cell r="AJ181">
            <v>54000</v>
          </cell>
          <cell r="AK181">
            <v>0</v>
          </cell>
          <cell r="AL181">
            <v>60000</v>
          </cell>
          <cell r="AM181">
            <v>0</v>
          </cell>
          <cell r="AN181">
            <v>60000</v>
          </cell>
          <cell r="AO181">
            <v>0</v>
          </cell>
          <cell r="AP181">
            <v>86400</v>
          </cell>
          <cell r="AQ181">
            <v>0</v>
          </cell>
          <cell r="AR181">
            <v>61200</v>
          </cell>
          <cell r="AS181">
            <v>0</v>
          </cell>
          <cell r="AT181">
            <v>132000</v>
          </cell>
          <cell r="AU181">
            <v>0</v>
          </cell>
          <cell r="AV181">
            <v>152280</v>
          </cell>
          <cell r="AW181">
            <v>447480</v>
          </cell>
          <cell r="AX181">
            <v>507480</v>
          </cell>
          <cell r="AY181">
            <v>62400</v>
          </cell>
          <cell r="AZ181">
            <v>0</v>
          </cell>
          <cell r="BA181">
            <v>60000</v>
          </cell>
          <cell r="BB181">
            <v>0</v>
          </cell>
          <cell r="BC181">
            <v>10560</v>
          </cell>
          <cell r="BD181">
            <v>0</v>
          </cell>
          <cell r="BE181">
            <v>6120</v>
          </cell>
          <cell r="BF181">
            <v>0</v>
          </cell>
          <cell r="BG181">
            <v>20400</v>
          </cell>
          <cell r="BH181">
            <v>0</v>
          </cell>
          <cell r="BI181">
            <v>105600</v>
          </cell>
          <cell r="BJ181">
            <v>0</v>
          </cell>
          <cell r="BK181">
            <v>127200</v>
          </cell>
          <cell r="BL181">
            <v>0</v>
          </cell>
          <cell r="BM181">
            <v>60000</v>
          </cell>
          <cell r="BN181">
            <v>0</v>
          </cell>
          <cell r="BO181">
            <v>63600</v>
          </cell>
          <cell r="BP181">
            <v>0</v>
          </cell>
          <cell r="BQ181">
            <v>62400</v>
          </cell>
          <cell r="BR181">
            <v>0</v>
          </cell>
          <cell r="BS181">
            <v>132000</v>
          </cell>
          <cell r="BT181">
            <v>0</v>
          </cell>
          <cell r="BU181">
            <v>120000</v>
          </cell>
          <cell r="BV181">
            <v>0</v>
          </cell>
          <cell r="BW181">
            <v>371880</v>
          </cell>
          <cell r="BX181">
            <v>623880</v>
          </cell>
          <cell r="BY181">
            <v>830280</v>
          </cell>
        </row>
        <row r="182">
          <cell r="D182">
            <v>42186</v>
          </cell>
          <cell r="E182">
            <v>1.91423055518243</v>
          </cell>
          <cell r="F182">
            <v>0.121833444180975</v>
          </cell>
          <cell r="G182">
            <v>-0.0784689979470684</v>
          </cell>
          <cell r="H182">
            <v>0.00412994726037202</v>
          </cell>
          <cell r="I182">
            <v>0</v>
          </cell>
          <cell r="J182">
            <v>0</v>
          </cell>
          <cell r="K182">
            <v>16.3567291638682</v>
          </cell>
          <cell r="L182">
            <v>24.5626548336996</v>
          </cell>
          <cell r="M182">
            <v>12.2813274168498</v>
          </cell>
          <cell r="N182">
            <v>1</v>
          </cell>
          <cell r="O182">
            <v>0</v>
          </cell>
          <cell r="P182">
            <v>16.3567291638682</v>
          </cell>
          <cell r="Q182">
            <v>24.5626548336996</v>
          </cell>
          <cell r="R182">
            <v>12.2813274168498</v>
          </cell>
          <cell r="S182">
            <v>1</v>
          </cell>
          <cell r="T182">
            <v>0</v>
          </cell>
          <cell r="U182">
            <v>15.7682116792652</v>
          </cell>
          <cell r="V182">
            <v>16.387703768321</v>
          </cell>
          <cell r="W182">
            <v>16.3567291638682</v>
          </cell>
          <cell r="X182">
            <v>24.5626548336996</v>
          </cell>
          <cell r="Y182">
            <v>12.2813274168498</v>
          </cell>
          <cell r="Z182">
            <v>1</v>
          </cell>
          <cell r="AA182">
            <v>0</v>
          </cell>
          <cell r="AB182">
            <v>1</v>
          </cell>
          <cell r="AC182">
            <v>1</v>
          </cell>
          <cell r="AD182">
            <v>1</v>
          </cell>
          <cell r="AE182">
            <v>0</v>
          </cell>
          <cell r="AF182">
            <v>5880</v>
          </cell>
          <cell r="AG182">
            <v>0</v>
          </cell>
          <cell r="AH182">
            <v>48000</v>
          </cell>
          <cell r="AI182">
            <v>0</v>
          </cell>
          <cell r="AJ182">
            <v>54000</v>
          </cell>
          <cell r="AK182">
            <v>0</v>
          </cell>
          <cell r="AL182">
            <v>60000</v>
          </cell>
          <cell r="AM182">
            <v>0</v>
          </cell>
          <cell r="AN182">
            <v>60000</v>
          </cell>
          <cell r="AO182">
            <v>0</v>
          </cell>
          <cell r="AP182">
            <v>86400</v>
          </cell>
          <cell r="AQ182">
            <v>0</v>
          </cell>
          <cell r="AR182">
            <v>61200</v>
          </cell>
          <cell r="AS182">
            <v>0</v>
          </cell>
          <cell r="AT182">
            <v>132000</v>
          </cell>
          <cell r="AU182">
            <v>0</v>
          </cell>
          <cell r="AV182">
            <v>152280</v>
          </cell>
          <cell r="AW182">
            <v>447480</v>
          </cell>
          <cell r="AX182">
            <v>507480</v>
          </cell>
          <cell r="AY182">
            <v>62400</v>
          </cell>
          <cell r="AZ182">
            <v>0</v>
          </cell>
          <cell r="BA182">
            <v>60000</v>
          </cell>
          <cell r="BB182">
            <v>0</v>
          </cell>
          <cell r="BC182">
            <v>10560</v>
          </cell>
          <cell r="BD182">
            <v>0</v>
          </cell>
          <cell r="BE182">
            <v>6120</v>
          </cell>
          <cell r="BF182">
            <v>0</v>
          </cell>
          <cell r="BG182">
            <v>20400</v>
          </cell>
          <cell r="BH182">
            <v>0</v>
          </cell>
          <cell r="BI182">
            <v>105600</v>
          </cell>
          <cell r="BJ182">
            <v>0</v>
          </cell>
          <cell r="BK182">
            <v>127200</v>
          </cell>
          <cell r="BL182">
            <v>0</v>
          </cell>
          <cell r="BM182">
            <v>60000</v>
          </cell>
          <cell r="BN182">
            <v>0</v>
          </cell>
          <cell r="BO182">
            <v>63600</v>
          </cell>
          <cell r="BP182">
            <v>0</v>
          </cell>
          <cell r="BQ182">
            <v>62400</v>
          </cell>
          <cell r="BR182">
            <v>0</v>
          </cell>
          <cell r="BS182">
            <v>132000</v>
          </cell>
          <cell r="BT182">
            <v>0</v>
          </cell>
          <cell r="BU182">
            <v>120000</v>
          </cell>
          <cell r="BV182">
            <v>0</v>
          </cell>
          <cell r="BW182">
            <v>371880</v>
          </cell>
          <cell r="BX182">
            <v>623880</v>
          </cell>
          <cell r="BY182">
            <v>830280</v>
          </cell>
        </row>
        <row r="183">
          <cell r="D183">
            <v>42217</v>
          </cell>
          <cell r="E183">
            <v>1.91182111136506</v>
          </cell>
          <cell r="F183">
            <v>0.121157299216475</v>
          </cell>
          <cell r="G183">
            <v>-0.0780335147495942</v>
          </cell>
          <cell r="H183">
            <v>0</v>
          </cell>
          <cell r="I183">
            <v>0</v>
          </cell>
          <cell r="J183">
            <v>0</v>
          </cell>
          <cell r="K183">
            <v>16.3386583352379</v>
          </cell>
          <cell r="L183">
            <v>28.5333653708983</v>
          </cell>
          <cell r="M183">
            <v>14.2666826854492</v>
          </cell>
          <cell r="N183">
            <v>1</v>
          </cell>
          <cell r="O183">
            <v>0</v>
          </cell>
          <cell r="P183">
            <v>16.3386583352379</v>
          </cell>
          <cell r="Q183">
            <v>28.5333653708983</v>
          </cell>
          <cell r="R183">
            <v>14.2666826854492</v>
          </cell>
          <cell r="S183">
            <v>1</v>
          </cell>
          <cell r="T183">
            <v>0</v>
          </cell>
          <cell r="U183">
            <v>15.753406974616</v>
          </cell>
          <cell r="V183">
            <v>16.3386583352379</v>
          </cell>
          <cell r="W183">
            <v>16.3386583352379</v>
          </cell>
          <cell r="X183">
            <v>28.5333653708983</v>
          </cell>
          <cell r="Y183">
            <v>14.2666826854492</v>
          </cell>
          <cell r="Z183">
            <v>1</v>
          </cell>
          <cell r="AA183">
            <v>0</v>
          </cell>
          <cell r="AB183">
            <v>1</v>
          </cell>
          <cell r="AC183">
            <v>1</v>
          </cell>
          <cell r="AD183">
            <v>1</v>
          </cell>
          <cell r="AE183">
            <v>0</v>
          </cell>
          <cell r="AF183">
            <v>5880</v>
          </cell>
          <cell r="AG183">
            <v>0</v>
          </cell>
          <cell r="AH183">
            <v>48000</v>
          </cell>
          <cell r="AI183">
            <v>0</v>
          </cell>
          <cell r="AJ183">
            <v>54000</v>
          </cell>
          <cell r="AK183">
            <v>0</v>
          </cell>
          <cell r="AL183">
            <v>60000</v>
          </cell>
          <cell r="AM183">
            <v>0</v>
          </cell>
          <cell r="AN183">
            <v>60000</v>
          </cell>
          <cell r="AO183">
            <v>0</v>
          </cell>
          <cell r="AP183">
            <v>86400</v>
          </cell>
          <cell r="AQ183">
            <v>0</v>
          </cell>
          <cell r="AR183">
            <v>61200</v>
          </cell>
          <cell r="AS183">
            <v>0</v>
          </cell>
          <cell r="AT183">
            <v>132000</v>
          </cell>
          <cell r="AU183">
            <v>0</v>
          </cell>
          <cell r="AV183">
            <v>152280</v>
          </cell>
          <cell r="AW183">
            <v>447480</v>
          </cell>
          <cell r="AX183">
            <v>507480</v>
          </cell>
          <cell r="AY183">
            <v>62400</v>
          </cell>
          <cell r="AZ183">
            <v>0</v>
          </cell>
          <cell r="BA183">
            <v>60000</v>
          </cell>
          <cell r="BB183">
            <v>0</v>
          </cell>
          <cell r="BC183">
            <v>10560</v>
          </cell>
          <cell r="BD183">
            <v>0</v>
          </cell>
          <cell r="BE183">
            <v>6120</v>
          </cell>
          <cell r="BF183">
            <v>0</v>
          </cell>
          <cell r="BG183">
            <v>20400</v>
          </cell>
          <cell r="BH183">
            <v>0</v>
          </cell>
          <cell r="BI183">
            <v>105600</v>
          </cell>
          <cell r="BJ183">
            <v>0</v>
          </cell>
          <cell r="BK183">
            <v>127200</v>
          </cell>
          <cell r="BL183">
            <v>0</v>
          </cell>
          <cell r="BM183">
            <v>60000</v>
          </cell>
          <cell r="BN183">
            <v>0</v>
          </cell>
          <cell r="BO183">
            <v>63600</v>
          </cell>
          <cell r="BP183">
            <v>0</v>
          </cell>
          <cell r="BQ183">
            <v>62400</v>
          </cell>
          <cell r="BR183">
            <v>0</v>
          </cell>
          <cell r="BS183">
            <v>132000</v>
          </cell>
          <cell r="BT183">
            <v>0</v>
          </cell>
          <cell r="BU183">
            <v>120000</v>
          </cell>
          <cell r="BV183">
            <v>0</v>
          </cell>
          <cell r="BW183">
            <v>371880</v>
          </cell>
          <cell r="BX183">
            <v>623880</v>
          </cell>
          <cell r="BY183">
            <v>830280</v>
          </cell>
        </row>
        <row r="184">
          <cell r="D184">
            <v>42248</v>
          </cell>
          <cell r="E184">
            <v>1.90977950543779</v>
          </cell>
          <cell r="F184">
            <v>0.12048437855093</v>
          </cell>
          <cell r="G184">
            <v>-0.0776001082192428</v>
          </cell>
          <cell r="H184">
            <v>0</v>
          </cell>
          <cell r="I184">
            <v>0</v>
          </cell>
          <cell r="J184">
            <v>0</v>
          </cell>
          <cell r="K184">
            <v>16.3233462907834</v>
          </cell>
          <cell r="L184">
            <v>20.2064555478575</v>
          </cell>
          <cell r="M184">
            <v>10.1032277739288</v>
          </cell>
          <cell r="N184">
            <v>1</v>
          </cell>
          <cell r="O184">
            <v>0</v>
          </cell>
          <cell r="P184">
            <v>16.3233462907834</v>
          </cell>
          <cell r="Q184">
            <v>20.2064555478575</v>
          </cell>
          <cell r="R184">
            <v>10.1032277739288</v>
          </cell>
          <cell r="S184">
            <v>1</v>
          </cell>
          <cell r="T184">
            <v>0</v>
          </cell>
          <cell r="U184">
            <v>15.7413454791391</v>
          </cell>
          <cell r="V184">
            <v>16.3233462907834</v>
          </cell>
          <cell r="W184">
            <v>16.3233462907834</v>
          </cell>
          <cell r="X184">
            <v>20.2064555478575</v>
          </cell>
          <cell r="Y184">
            <v>10.1032277739288</v>
          </cell>
          <cell r="Z184">
            <v>1</v>
          </cell>
          <cell r="AA184">
            <v>0</v>
          </cell>
          <cell r="AB184">
            <v>1</v>
          </cell>
          <cell r="AC184">
            <v>1</v>
          </cell>
          <cell r="AD184">
            <v>1</v>
          </cell>
          <cell r="AE184">
            <v>0</v>
          </cell>
          <cell r="AF184">
            <v>5880</v>
          </cell>
          <cell r="AG184">
            <v>0</v>
          </cell>
          <cell r="AH184">
            <v>48000</v>
          </cell>
          <cell r="AI184">
            <v>0</v>
          </cell>
          <cell r="AJ184">
            <v>54000</v>
          </cell>
          <cell r="AK184">
            <v>0</v>
          </cell>
          <cell r="AL184">
            <v>60000</v>
          </cell>
          <cell r="AM184">
            <v>0</v>
          </cell>
          <cell r="AN184">
            <v>60000</v>
          </cell>
          <cell r="AO184">
            <v>0</v>
          </cell>
          <cell r="AP184">
            <v>86400</v>
          </cell>
          <cell r="AQ184">
            <v>0</v>
          </cell>
          <cell r="AR184">
            <v>61200</v>
          </cell>
          <cell r="AS184">
            <v>0</v>
          </cell>
          <cell r="AT184">
            <v>132000</v>
          </cell>
          <cell r="AU184">
            <v>0</v>
          </cell>
          <cell r="AV184">
            <v>152280</v>
          </cell>
          <cell r="AW184">
            <v>447480</v>
          </cell>
          <cell r="AX184">
            <v>507480</v>
          </cell>
          <cell r="AY184">
            <v>62400</v>
          </cell>
          <cell r="AZ184">
            <v>0</v>
          </cell>
          <cell r="BA184">
            <v>60000</v>
          </cell>
          <cell r="BB184">
            <v>0</v>
          </cell>
          <cell r="BC184">
            <v>10560</v>
          </cell>
          <cell r="BD184">
            <v>0</v>
          </cell>
          <cell r="BE184">
            <v>6120</v>
          </cell>
          <cell r="BF184">
            <v>0</v>
          </cell>
          <cell r="BG184">
            <v>20400</v>
          </cell>
          <cell r="BH184">
            <v>0</v>
          </cell>
          <cell r="BI184">
            <v>105600</v>
          </cell>
          <cell r="BJ184">
            <v>0</v>
          </cell>
          <cell r="BK184">
            <v>127200</v>
          </cell>
          <cell r="BL184">
            <v>0</v>
          </cell>
          <cell r="BM184">
            <v>60000</v>
          </cell>
          <cell r="BN184">
            <v>0</v>
          </cell>
          <cell r="BO184">
            <v>63600</v>
          </cell>
          <cell r="BP184">
            <v>0</v>
          </cell>
          <cell r="BQ184">
            <v>62400</v>
          </cell>
          <cell r="BR184">
            <v>0</v>
          </cell>
          <cell r="BS184">
            <v>132000</v>
          </cell>
          <cell r="BT184">
            <v>0</v>
          </cell>
          <cell r="BU184">
            <v>120000</v>
          </cell>
          <cell r="BV184">
            <v>0</v>
          </cell>
          <cell r="BW184">
            <v>371880</v>
          </cell>
          <cell r="BX184">
            <v>623880</v>
          </cell>
          <cell r="BY184">
            <v>830280</v>
          </cell>
        </row>
        <row r="185">
          <cell r="D185">
            <v>42278</v>
          </cell>
          <cell r="E185">
            <v>1.91169243556191</v>
          </cell>
          <cell r="F185">
            <v>0.119836223648696</v>
          </cell>
          <cell r="G185">
            <v>-0.0771826525194993</v>
          </cell>
          <cell r="H185">
            <v>0</v>
          </cell>
          <cell r="I185">
            <v>0</v>
          </cell>
          <cell r="J185">
            <v>0</v>
          </cell>
          <cell r="K185">
            <v>16.3376932667144</v>
          </cell>
          <cell r="L185">
            <v>27.5278429802585</v>
          </cell>
          <cell r="M185">
            <v>13.7639214901293</v>
          </cell>
          <cell r="N185">
            <v>1</v>
          </cell>
          <cell r="O185">
            <v>0</v>
          </cell>
          <cell r="P185">
            <v>16.3376932667144</v>
          </cell>
          <cell r="Q185">
            <v>27.5278429802585</v>
          </cell>
          <cell r="R185">
            <v>13.7639214901293</v>
          </cell>
          <cell r="S185">
            <v>1</v>
          </cell>
          <cell r="T185">
            <v>0</v>
          </cell>
          <cell r="U185">
            <v>15.7588233728181</v>
          </cell>
          <cell r="V185">
            <v>16.3376932667144</v>
          </cell>
          <cell r="W185">
            <v>16.3376932667144</v>
          </cell>
          <cell r="X185">
            <v>27.5278429802585</v>
          </cell>
          <cell r="Y185">
            <v>13.7639214901293</v>
          </cell>
          <cell r="Z185">
            <v>1</v>
          </cell>
          <cell r="AA185">
            <v>0</v>
          </cell>
          <cell r="AB185">
            <v>1</v>
          </cell>
          <cell r="AC185">
            <v>1</v>
          </cell>
          <cell r="AD185">
            <v>1</v>
          </cell>
          <cell r="AE185">
            <v>0</v>
          </cell>
          <cell r="AF185">
            <v>5880</v>
          </cell>
          <cell r="AG185">
            <v>0</v>
          </cell>
          <cell r="AH185">
            <v>48000</v>
          </cell>
          <cell r="AI185">
            <v>0</v>
          </cell>
          <cell r="AJ185">
            <v>54000</v>
          </cell>
          <cell r="AK185">
            <v>0</v>
          </cell>
          <cell r="AL185">
            <v>60000</v>
          </cell>
          <cell r="AM185">
            <v>0</v>
          </cell>
          <cell r="AN185">
            <v>60000</v>
          </cell>
          <cell r="AO185">
            <v>0</v>
          </cell>
          <cell r="AP185">
            <v>86400</v>
          </cell>
          <cell r="AQ185">
            <v>0</v>
          </cell>
          <cell r="AR185">
            <v>61200</v>
          </cell>
          <cell r="AS185">
            <v>0</v>
          </cell>
          <cell r="AT185">
            <v>132000</v>
          </cell>
          <cell r="AU185">
            <v>0</v>
          </cell>
          <cell r="AV185">
            <v>152280</v>
          </cell>
          <cell r="AW185">
            <v>447480</v>
          </cell>
          <cell r="AX185">
            <v>507480</v>
          </cell>
          <cell r="AY185">
            <v>62400</v>
          </cell>
          <cell r="AZ185">
            <v>0</v>
          </cell>
          <cell r="BA185">
            <v>60000</v>
          </cell>
          <cell r="BB185">
            <v>0</v>
          </cell>
          <cell r="BC185">
            <v>10560</v>
          </cell>
          <cell r="BD185">
            <v>0</v>
          </cell>
          <cell r="BE185">
            <v>6120</v>
          </cell>
          <cell r="BF185">
            <v>0</v>
          </cell>
          <cell r="BG185">
            <v>20400</v>
          </cell>
          <cell r="BH185">
            <v>0</v>
          </cell>
          <cell r="BI185">
            <v>105600</v>
          </cell>
          <cell r="BJ185">
            <v>0</v>
          </cell>
          <cell r="BK185">
            <v>127200</v>
          </cell>
          <cell r="BL185">
            <v>0</v>
          </cell>
          <cell r="BM185">
            <v>60000</v>
          </cell>
          <cell r="BN185">
            <v>0</v>
          </cell>
          <cell r="BO185">
            <v>63600</v>
          </cell>
          <cell r="BP185">
            <v>0</v>
          </cell>
          <cell r="BQ185">
            <v>62400</v>
          </cell>
          <cell r="BR185">
            <v>0</v>
          </cell>
          <cell r="BS185">
            <v>132000</v>
          </cell>
          <cell r="BT185">
            <v>0</v>
          </cell>
          <cell r="BU185">
            <v>120000</v>
          </cell>
          <cell r="BV185">
            <v>0</v>
          </cell>
          <cell r="BW185">
            <v>371880</v>
          </cell>
          <cell r="BX185">
            <v>623880</v>
          </cell>
          <cell r="BY185">
            <v>830280</v>
          </cell>
        </row>
        <row r="186">
          <cell r="D186">
            <v>42309</v>
          </cell>
          <cell r="E186">
            <v>1.95761336350808</v>
          </cell>
          <cell r="F186">
            <v>0.0484757745812978</v>
          </cell>
          <cell r="G186">
            <v>-0.0767533097537216</v>
          </cell>
          <cell r="H186">
            <v>0</v>
          </cell>
          <cell r="I186">
            <v>0</v>
          </cell>
          <cell r="J186">
            <v>0</v>
          </cell>
          <cell r="K186">
            <v>16.6821002263106</v>
          </cell>
          <cell r="L186">
            <v>15.2557706220014</v>
          </cell>
          <cell r="M186">
            <v>7.62788531100071</v>
          </cell>
          <cell r="N186">
            <v>0</v>
          </cell>
          <cell r="O186">
            <v>0</v>
          </cell>
          <cell r="P186">
            <v>16.6821002263106</v>
          </cell>
          <cell r="Q186">
            <v>15.2557706220014</v>
          </cell>
          <cell r="R186">
            <v>7.62788531100071</v>
          </cell>
          <cell r="S186">
            <v>0</v>
          </cell>
          <cell r="T186">
            <v>0</v>
          </cell>
          <cell r="U186">
            <v>16.1064504031577</v>
          </cell>
          <cell r="V186">
            <v>16.6821002263106</v>
          </cell>
          <cell r="W186">
            <v>16.6821002263106</v>
          </cell>
          <cell r="X186">
            <v>15.2557706220014</v>
          </cell>
          <cell r="Y186">
            <v>7.62788531100071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0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0</v>
          </cell>
          <cell r="BX186">
            <v>0</v>
          </cell>
          <cell r="BY186">
            <v>0</v>
          </cell>
        </row>
        <row r="187">
          <cell r="D187">
            <v>42339</v>
          </cell>
          <cell r="E187">
            <v>1.99728951566722</v>
          </cell>
          <cell r="F187">
            <v>0.0482145930155032</v>
          </cell>
          <cell r="G187">
            <v>-0.0763397722745467</v>
          </cell>
          <cell r="H187">
            <v>0</v>
          </cell>
          <cell r="I187">
            <v>0</v>
          </cell>
          <cell r="J187">
            <v>0</v>
          </cell>
          <cell r="K187">
            <v>16.9796713675041</v>
          </cell>
          <cell r="L187">
            <v>9.14675026214359</v>
          </cell>
          <cell r="M187">
            <v>4.5733751310718</v>
          </cell>
          <cell r="N187">
            <v>0</v>
          </cell>
          <cell r="O187">
            <v>0</v>
          </cell>
          <cell r="P187">
            <v>16.9796713675041</v>
          </cell>
          <cell r="Q187">
            <v>9.14675026214359</v>
          </cell>
          <cell r="R187">
            <v>4.5733751310718</v>
          </cell>
          <cell r="S187">
            <v>0</v>
          </cell>
          <cell r="T187">
            <v>0</v>
          </cell>
          <cell r="U187">
            <v>16.407123075445</v>
          </cell>
          <cell r="V187">
            <v>16.9796713675041</v>
          </cell>
          <cell r="W187">
            <v>16.9796713675041</v>
          </cell>
          <cell r="X187">
            <v>9.14675026214359</v>
          </cell>
          <cell r="Y187">
            <v>4.5733751310718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0</v>
          </cell>
        </row>
        <row r="188">
          <cell r="D188">
            <v>42370</v>
          </cell>
          <cell r="E188">
            <v>2.05368601069465</v>
          </cell>
          <cell r="F188">
            <v>0.047945976903377</v>
          </cell>
          <cell r="G188">
            <v>-0.0759144634303469</v>
          </cell>
          <cell r="H188">
            <v>0</v>
          </cell>
          <cell r="I188">
            <v>0</v>
          </cell>
          <cell r="J188">
            <v>0</v>
          </cell>
          <cell r="K188">
            <v>17.4026450802099</v>
          </cell>
          <cell r="L188">
            <v>21.6943558993555</v>
          </cell>
          <cell r="M188">
            <v>10.8471779496778</v>
          </cell>
          <cell r="N188">
            <v>1</v>
          </cell>
          <cell r="O188">
            <v>0</v>
          </cell>
          <cell r="P188">
            <v>17.4026450802099</v>
          </cell>
          <cell r="Q188">
            <v>21.6943558993555</v>
          </cell>
          <cell r="R188">
            <v>10.8471779496778</v>
          </cell>
          <cell r="S188">
            <v>1</v>
          </cell>
          <cell r="T188">
            <v>0</v>
          </cell>
          <cell r="U188">
            <v>16.8332866044823</v>
          </cell>
          <cell r="V188">
            <v>17.4026450802099</v>
          </cell>
          <cell r="W188">
            <v>17.4026450802099</v>
          </cell>
          <cell r="X188">
            <v>21.6943558993555</v>
          </cell>
          <cell r="Y188">
            <v>10.8471779496778</v>
          </cell>
          <cell r="Z188">
            <v>1</v>
          </cell>
          <cell r="AA188">
            <v>0</v>
          </cell>
          <cell r="AB188">
            <v>1</v>
          </cell>
          <cell r="AC188">
            <v>1</v>
          </cell>
          <cell r="AD188">
            <v>1</v>
          </cell>
          <cell r="AE188">
            <v>0</v>
          </cell>
          <cell r="AF188">
            <v>5880</v>
          </cell>
          <cell r="AG188">
            <v>0</v>
          </cell>
          <cell r="AH188">
            <v>48000</v>
          </cell>
          <cell r="AI188">
            <v>0</v>
          </cell>
          <cell r="AJ188">
            <v>54000</v>
          </cell>
          <cell r="AK188">
            <v>0</v>
          </cell>
          <cell r="AL188">
            <v>60000</v>
          </cell>
          <cell r="AM188">
            <v>0</v>
          </cell>
          <cell r="AN188">
            <v>60000</v>
          </cell>
          <cell r="AO188">
            <v>0</v>
          </cell>
          <cell r="AP188">
            <v>86400</v>
          </cell>
          <cell r="AQ188">
            <v>0</v>
          </cell>
          <cell r="AR188">
            <v>61200</v>
          </cell>
          <cell r="AS188">
            <v>0</v>
          </cell>
          <cell r="AT188">
            <v>132000</v>
          </cell>
          <cell r="AU188">
            <v>0</v>
          </cell>
          <cell r="AV188">
            <v>152280</v>
          </cell>
          <cell r="AW188">
            <v>447480</v>
          </cell>
          <cell r="AX188">
            <v>507480</v>
          </cell>
          <cell r="AY188">
            <v>62400</v>
          </cell>
          <cell r="AZ188">
            <v>0</v>
          </cell>
          <cell r="BA188">
            <v>60000</v>
          </cell>
          <cell r="BB188">
            <v>0</v>
          </cell>
          <cell r="BC188">
            <v>10560</v>
          </cell>
          <cell r="BD188">
            <v>0</v>
          </cell>
          <cell r="BE188">
            <v>6120</v>
          </cell>
          <cell r="BF188">
            <v>0</v>
          </cell>
          <cell r="BG188">
            <v>20400</v>
          </cell>
          <cell r="BH188">
            <v>0</v>
          </cell>
          <cell r="BI188">
            <v>105600</v>
          </cell>
          <cell r="BJ188">
            <v>0</v>
          </cell>
          <cell r="BK188">
            <v>127200</v>
          </cell>
          <cell r="BL188">
            <v>0</v>
          </cell>
          <cell r="BM188">
            <v>60000</v>
          </cell>
          <cell r="BN188">
            <v>0</v>
          </cell>
          <cell r="BO188">
            <v>63600</v>
          </cell>
          <cell r="BP188">
            <v>0</v>
          </cell>
          <cell r="BQ188">
            <v>62400</v>
          </cell>
          <cell r="BR188">
            <v>0</v>
          </cell>
          <cell r="BS188">
            <v>132000</v>
          </cell>
          <cell r="BT188">
            <v>0</v>
          </cell>
          <cell r="BU188">
            <v>120000</v>
          </cell>
          <cell r="BV188">
            <v>0</v>
          </cell>
          <cell r="BW188">
            <v>371880</v>
          </cell>
          <cell r="BX188">
            <v>623880</v>
          </cell>
          <cell r="BY188">
            <v>830280</v>
          </cell>
        </row>
        <row r="189">
          <cell r="D189">
            <v>42401</v>
          </cell>
          <cell r="E189">
            <v>2.00011929809748</v>
          </cell>
          <cell r="F189">
            <v>0.0476786483455894</v>
          </cell>
          <cell r="G189">
            <v>-0.0754911932138499</v>
          </cell>
          <cell r="H189">
            <v>0</v>
          </cell>
          <cell r="I189">
            <v>0</v>
          </cell>
          <cell r="J189">
            <v>0</v>
          </cell>
          <cell r="K189">
            <v>17.0008947357311</v>
          </cell>
          <cell r="L189">
            <v>17.6001757147048</v>
          </cell>
          <cell r="M189">
            <v>8.8000878573524</v>
          </cell>
          <cell r="N189">
            <v>1</v>
          </cell>
          <cell r="O189">
            <v>0</v>
          </cell>
          <cell r="P189">
            <v>17.0008947357311</v>
          </cell>
          <cell r="Q189">
            <v>17.6001757147048</v>
          </cell>
          <cell r="R189">
            <v>8.8000878573524</v>
          </cell>
          <cell r="S189">
            <v>1</v>
          </cell>
          <cell r="T189">
            <v>0</v>
          </cell>
          <cell r="U189">
            <v>16.4347107866272</v>
          </cell>
          <cell r="V189">
            <v>17.0008947357311</v>
          </cell>
          <cell r="W189">
            <v>17.0008947357311</v>
          </cell>
          <cell r="X189">
            <v>17.6001757147048</v>
          </cell>
          <cell r="Y189">
            <v>8.8000878573524</v>
          </cell>
          <cell r="Z189">
            <v>1</v>
          </cell>
          <cell r="AA189">
            <v>0</v>
          </cell>
          <cell r="AB189">
            <v>1</v>
          </cell>
          <cell r="AC189">
            <v>1</v>
          </cell>
          <cell r="AD189">
            <v>1</v>
          </cell>
          <cell r="AE189">
            <v>0</v>
          </cell>
          <cell r="AF189">
            <v>5880</v>
          </cell>
          <cell r="AG189">
            <v>0</v>
          </cell>
          <cell r="AH189">
            <v>48000</v>
          </cell>
          <cell r="AI189">
            <v>0</v>
          </cell>
          <cell r="AJ189">
            <v>54000</v>
          </cell>
          <cell r="AK189">
            <v>0</v>
          </cell>
          <cell r="AL189">
            <v>60000</v>
          </cell>
          <cell r="AM189">
            <v>0</v>
          </cell>
          <cell r="AN189">
            <v>60000</v>
          </cell>
          <cell r="AO189">
            <v>0</v>
          </cell>
          <cell r="AP189">
            <v>86400</v>
          </cell>
          <cell r="AQ189">
            <v>0</v>
          </cell>
          <cell r="AR189">
            <v>61200</v>
          </cell>
          <cell r="AS189">
            <v>0</v>
          </cell>
          <cell r="AT189">
            <v>132000</v>
          </cell>
          <cell r="AU189">
            <v>0</v>
          </cell>
          <cell r="AV189">
            <v>152280</v>
          </cell>
          <cell r="AW189">
            <v>447480</v>
          </cell>
          <cell r="AX189">
            <v>507480</v>
          </cell>
          <cell r="AY189">
            <v>62400</v>
          </cell>
          <cell r="AZ189">
            <v>0</v>
          </cell>
          <cell r="BA189">
            <v>60000</v>
          </cell>
          <cell r="BB189">
            <v>0</v>
          </cell>
          <cell r="BC189">
            <v>10560</v>
          </cell>
          <cell r="BD189">
            <v>0</v>
          </cell>
          <cell r="BE189">
            <v>6120</v>
          </cell>
          <cell r="BF189">
            <v>0</v>
          </cell>
          <cell r="BG189">
            <v>20400</v>
          </cell>
          <cell r="BH189">
            <v>0</v>
          </cell>
          <cell r="BI189">
            <v>105600</v>
          </cell>
          <cell r="BJ189">
            <v>0</v>
          </cell>
          <cell r="BK189">
            <v>127200</v>
          </cell>
          <cell r="BL189">
            <v>0</v>
          </cell>
          <cell r="BM189">
            <v>60000</v>
          </cell>
          <cell r="BN189">
            <v>0</v>
          </cell>
          <cell r="BO189">
            <v>63600</v>
          </cell>
          <cell r="BP189">
            <v>0</v>
          </cell>
          <cell r="BQ189">
            <v>62400</v>
          </cell>
          <cell r="BR189">
            <v>0</v>
          </cell>
          <cell r="BS189">
            <v>132000</v>
          </cell>
          <cell r="BT189">
            <v>0</v>
          </cell>
          <cell r="BU189">
            <v>120000</v>
          </cell>
          <cell r="BV189">
            <v>0</v>
          </cell>
          <cell r="BW189">
            <v>371880</v>
          </cell>
          <cell r="BX189">
            <v>623880</v>
          </cell>
          <cell r="BY189">
            <v>830280</v>
          </cell>
        </row>
        <row r="190">
          <cell r="D190">
            <v>42430</v>
          </cell>
          <cell r="E190">
            <v>1.93038993520035</v>
          </cell>
          <cell r="F190">
            <v>0.0474297281376008</v>
          </cell>
          <cell r="G190">
            <v>-0.0750970695512013</v>
          </cell>
          <cell r="H190">
            <v>0</v>
          </cell>
          <cell r="I190">
            <v>0</v>
          </cell>
          <cell r="J190">
            <v>0</v>
          </cell>
          <cell r="K190">
            <v>16.4779245140027</v>
          </cell>
          <cell r="L190">
            <v>13.5558115494608</v>
          </cell>
          <cell r="M190">
            <v>6.7779057747304</v>
          </cell>
          <cell r="N190">
            <v>0</v>
          </cell>
          <cell r="O190">
            <v>0</v>
          </cell>
          <cell r="P190">
            <v>16.4779245140027</v>
          </cell>
          <cell r="Q190">
            <v>13.5558115494608</v>
          </cell>
          <cell r="R190">
            <v>6.7779057747304</v>
          </cell>
          <cell r="S190">
            <v>0</v>
          </cell>
          <cell r="T190">
            <v>0</v>
          </cell>
          <cell r="U190">
            <v>15.9146964923686</v>
          </cell>
          <cell r="V190">
            <v>16.4779245140027</v>
          </cell>
          <cell r="W190">
            <v>16.4779245140027</v>
          </cell>
          <cell r="X190">
            <v>13.5558115494608</v>
          </cell>
          <cell r="Y190">
            <v>6.7779057747304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</row>
        <row r="191">
          <cell r="D191">
            <v>42461</v>
          </cell>
          <cell r="E191">
            <v>1.84768409116861</v>
          </cell>
          <cell r="F191">
            <v>0.115946991468781</v>
          </cell>
          <cell r="G191">
            <v>-0.0746777233188758</v>
          </cell>
          <cell r="H191">
            <v>0</v>
          </cell>
          <cell r="I191">
            <v>0</v>
          </cell>
          <cell r="J191">
            <v>0</v>
          </cell>
          <cell r="K191">
            <v>15.8576306837646</v>
          </cell>
          <cell r="L191">
            <v>13.0303980297159</v>
          </cell>
          <cell r="M191">
            <v>6.51519901485797</v>
          </cell>
          <cell r="N191">
            <v>0</v>
          </cell>
          <cell r="O191">
            <v>0</v>
          </cell>
          <cell r="P191">
            <v>15.8576306837646</v>
          </cell>
          <cell r="Q191">
            <v>13.0303980297159</v>
          </cell>
          <cell r="R191">
            <v>6.51519901485797</v>
          </cell>
          <cell r="S191">
            <v>0</v>
          </cell>
          <cell r="T191">
            <v>0</v>
          </cell>
          <cell r="U191">
            <v>15.297547758873</v>
          </cell>
          <cell r="V191">
            <v>15.8576306837646</v>
          </cell>
          <cell r="W191">
            <v>15.8576306837646</v>
          </cell>
          <cell r="X191">
            <v>13.0303980297159</v>
          </cell>
          <cell r="Y191">
            <v>6.51519901485797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0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0</v>
          </cell>
        </row>
        <row r="192">
          <cell r="D192">
            <v>42491</v>
          </cell>
          <cell r="E192">
            <v>1.82791790358911</v>
          </cell>
          <cell r="F192">
            <v>0.11531988485004</v>
          </cell>
          <cell r="G192">
            <v>-0.0742738241407038</v>
          </cell>
          <cell r="H192">
            <v>0</v>
          </cell>
          <cell r="I192">
            <v>0</v>
          </cell>
          <cell r="J192">
            <v>0</v>
          </cell>
          <cell r="K192">
            <v>15.7093842769183</v>
          </cell>
          <cell r="L192">
            <v>14.9144966193444</v>
          </cell>
          <cell r="M192">
            <v>7.45724830967222</v>
          </cell>
          <cell r="N192">
            <v>0</v>
          </cell>
          <cell r="O192">
            <v>0</v>
          </cell>
          <cell r="P192">
            <v>15.7093842769183</v>
          </cell>
          <cell r="Q192">
            <v>14.9144966193444</v>
          </cell>
          <cell r="R192">
            <v>7.45724830967222</v>
          </cell>
          <cell r="S192">
            <v>0</v>
          </cell>
          <cell r="T192">
            <v>0</v>
          </cell>
          <cell r="U192">
            <v>15.1523305958631</v>
          </cell>
          <cell r="V192">
            <v>15.7093842769183</v>
          </cell>
          <cell r="W192">
            <v>15.7093842769183</v>
          </cell>
          <cell r="X192">
            <v>14.9144966193444</v>
          </cell>
          <cell r="Y192">
            <v>7.45724830967222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  <cell r="BJ192">
            <v>0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0</v>
          </cell>
        </row>
        <row r="193">
          <cell r="D193">
            <v>42522</v>
          </cell>
          <cell r="E193">
            <v>1.82896816192261</v>
          </cell>
          <cell r="F193">
            <v>0.114674943202374</v>
          </cell>
          <cell r="G193">
            <v>-0.0738584379947494</v>
          </cell>
          <cell r="H193">
            <v>0</v>
          </cell>
          <cell r="I193">
            <v>0</v>
          </cell>
          <cell r="J193">
            <v>0</v>
          </cell>
          <cell r="K193">
            <v>15.7172612144196</v>
          </cell>
          <cell r="L193">
            <v>24.5493008578674</v>
          </cell>
          <cell r="M193">
            <v>12.2746504289337</v>
          </cell>
          <cell r="N193">
            <v>1</v>
          </cell>
          <cell r="O193">
            <v>0</v>
          </cell>
          <cell r="P193">
            <v>15.7172612144196</v>
          </cell>
          <cell r="Q193">
            <v>24.5493008578674</v>
          </cell>
          <cell r="R193">
            <v>12.2746504289337</v>
          </cell>
          <cell r="S193">
            <v>1</v>
          </cell>
          <cell r="T193">
            <v>0</v>
          </cell>
          <cell r="U193">
            <v>15.163322929459</v>
          </cell>
          <cell r="V193">
            <v>15.7172612144196</v>
          </cell>
          <cell r="W193">
            <v>15.7172612144196</v>
          </cell>
          <cell r="X193">
            <v>24.5493008578674</v>
          </cell>
          <cell r="Y193">
            <v>12.2746504289337</v>
          </cell>
          <cell r="Z193">
            <v>1</v>
          </cell>
          <cell r="AA193">
            <v>0</v>
          </cell>
          <cell r="AB193">
            <v>1</v>
          </cell>
          <cell r="AC193">
            <v>1</v>
          </cell>
          <cell r="AD193">
            <v>1</v>
          </cell>
          <cell r="AE193">
            <v>0</v>
          </cell>
          <cell r="AF193">
            <v>5880</v>
          </cell>
          <cell r="AG193">
            <v>0</v>
          </cell>
          <cell r="AH193">
            <v>48000</v>
          </cell>
          <cell r="AI193">
            <v>0</v>
          </cell>
          <cell r="AJ193">
            <v>54000</v>
          </cell>
          <cell r="AK193">
            <v>0</v>
          </cell>
          <cell r="AL193">
            <v>60000</v>
          </cell>
          <cell r="AM193">
            <v>0</v>
          </cell>
          <cell r="AN193">
            <v>60000</v>
          </cell>
          <cell r="AO193">
            <v>0</v>
          </cell>
          <cell r="AP193">
            <v>86400</v>
          </cell>
          <cell r="AQ193">
            <v>0</v>
          </cell>
          <cell r="AR193">
            <v>61200</v>
          </cell>
          <cell r="AS193">
            <v>0</v>
          </cell>
          <cell r="AT193">
            <v>132000</v>
          </cell>
          <cell r="AU193">
            <v>0</v>
          </cell>
          <cell r="AV193">
            <v>152280</v>
          </cell>
          <cell r="AW193">
            <v>447480</v>
          </cell>
          <cell r="AX193">
            <v>507480</v>
          </cell>
          <cell r="AY193">
            <v>62400</v>
          </cell>
          <cell r="AZ193">
            <v>0</v>
          </cell>
          <cell r="BA193">
            <v>60000</v>
          </cell>
          <cell r="BB193">
            <v>0</v>
          </cell>
          <cell r="BC193">
            <v>10560</v>
          </cell>
          <cell r="BD193">
            <v>0</v>
          </cell>
          <cell r="BE193">
            <v>6120</v>
          </cell>
          <cell r="BF193">
            <v>0</v>
          </cell>
          <cell r="BG193">
            <v>20400</v>
          </cell>
          <cell r="BH193">
            <v>0</v>
          </cell>
          <cell r="BI193">
            <v>105600</v>
          </cell>
          <cell r="BJ193">
            <v>0</v>
          </cell>
          <cell r="BK193">
            <v>127200</v>
          </cell>
          <cell r="BL193">
            <v>0</v>
          </cell>
          <cell r="BM193">
            <v>60000</v>
          </cell>
          <cell r="BN193">
            <v>0</v>
          </cell>
          <cell r="BO193">
            <v>63600</v>
          </cell>
          <cell r="BP193">
            <v>0</v>
          </cell>
          <cell r="BQ193">
            <v>62400</v>
          </cell>
          <cell r="BR193">
            <v>0</v>
          </cell>
          <cell r="BS193">
            <v>132000</v>
          </cell>
          <cell r="BT193">
            <v>0</v>
          </cell>
          <cell r="BU193">
            <v>120000</v>
          </cell>
          <cell r="BV193">
            <v>0</v>
          </cell>
          <cell r="BW193">
            <v>371880</v>
          </cell>
          <cell r="BX193">
            <v>623880</v>
          </cell>
          <cell r="BY193">
            <v>830280</v>
          </cell>
        </row>
        <row r="194">
          <cell r="D194">
            <v>42552</v>
          </cell>
          <cell r="E194">
            <v>1.83065957875618</v>
          </cell>
          <cell r="F194">
            <v>0.114053764674355</v>
          </cell>
          <cell r="G194">
            <v>-0.0734583569089067</v>
          </cell>
          <cell r="H194">
            <v>0</v>
          </cell>
          <cell r="I194">
            <v>0</v>
          </cell>
          <cell r="J194">
            <v>0</v>
          </cell>
          <cell r="K194">
            <v>15.7299468406713</v>
          </cell>
          <cell r="L194">
            <v>23.1255026630792</v>
          </cell>
          <cell r="M194">
            <v>11.5627513315396</v>
          </cell>
          <cell r="N194">
            <v>1</v>
          </cell>
          <cell r="O194">
            <v>0</v>
          </cell>
          <cell r="P194">
            <v>15.7299468406713</v>
          </cell>
          <cell r="Q194">
            <v>23.1255026630792</v>
          </cell>
          <cell r="R194">
            <v>11.5627513315396</v>
          </cell>
          <cell r="S194">
            <v>1</v>
          </cell>
          <cell r="T194">
            <v>0</v>
          </cell>
          <cell r="U194">
            <v>15.1790091638545</v>
          </cell>
          <cell r="V194">
            <v>15.7299468406713</v>
          </cell>
          <cell r="W194">
            <v>15.7299468406713</v>
          </cell>
          <cell r="X194">
            <v>23.1255026630792</v>
          </cell>
          <cell r="Y194">
            <v>11.5627513315396</v>
          </cell>
          <cell r="Z194">
            <v>1</v>
          </cell>
          <cell r="AA194">
            <v>0</v>
          </cell>
          <cell r="AB194">
            <v>1</v>
          </cell>
          <cell r="AC194">
            <v>1</v>
          </cell>
          <cell r="AD194">
            <v>1</v>
          </cell>
          <cell r="AE194">
            <v>0</v>
          </cell>
          <cell r="AF194">
            <v>5880</v>
          </cell>
          <cell r="AG194">
            <v>0</v>
          </cell>
          <cell r="AH194">
            <v>48000</v>
          </cell>
          <cell r="AI194">
            <v>0</v>
          </cell>
          <cell r="AJ194">
            <v>54000</v>
          </cell>
          <cell r="AK194">
            <v>0</v>
          </cell>
          <cell r="AL194">
            <v>60000</v>
          </cell>
          <cell r="AM194">
            <v>0</v>
          </cell>
          <cell r="AN194">
            <v>60000</v>
          </cell>
          <cell r="AO194">
            <v>0</v>
          </cell>
          <cell r="AP194">
            <v>86400</v>
          </cell>
          <cell r="AQ194">
            <v>0</v>
          </cell>
          <cell r="AR194">
            <v>61200</v>
          </cell>
          <cell r="AS194">
            <v>0</v>
          </cell>
          <cell r="AT194">
            <v>132000</v>
          </cell>
          <cell r="AU194">
            <v>0</v>
          </cell>
          <cell r="AV194">
            <v>152280</v>
          </cell>
          <cell r="AW194">
            <v>447480</v>
          </cell>
          <cell r="AX194">
            <v>507480</v>
          </cell>
          <cell r="AY194">
            <v>62400</v>
          </cell>
          <cell r="AZ194">
            <v>0</v>
          </cell>
          <cell r="BA194">
            <v>60000</v>
          </cell>
          <cell r="BB194">
            <v>0</v>
          </cell>
          <cell r="BC194">
            <v>10560</v>
          </cell>
          <cell r="BD194">
            <v>0</v>
          </cell>
          <cell r="BE194">
            <v>6120</v>
          </cell>
          <cell r="BF194">
            <v>0</v>
          </cell>
          <cell r="BG194">
            <v>20400</v>
          </cell>
          <cell r="BH194">
            <v>0</v>
          </cell>
          <cell r="BI194">
            <v>105600</v>
          </cell>
          <cell r="BJ194">
            <v>0</v>
          </cell>
          <cell r="BK194">
            <v>127200</v>
          </cell>
          <cell r="BL194">
            <v>0</v>
          </cell>
          <cell r="BM194">
            <v>60000</v>
          </cell>
          <cell r="BN194">
            <v>0</v>
          </cell>
          <cell r="BO194">
            <v>63600</v>
          </cell>
          <cell r="BP194">
            <v>0</v>
          </cell>
          <cell r="BQ194">
            <v>62400</v>
          </cell>
          <cell r="BR194">
            <v>0</v>
          </cell>
          <cell r="BS194">
            <v>132000</v>
          </cell>
          <cell r="BT194">
            <v>0</v>
          </cell>
          <cell r="BU194">
            <v>120000</v>
          </cell>
          <cell r="BV194">
            <v>0</v>
          </cell>
          <cell r="BW194">
            <v>371880</v>
          </cell>
          <cell r="BX194">
            <v>623880</v>
          </cell>
          <cell r="BY194">
            <v>830280</v>
          </cell>
        </row>
        <row r="195">
          <cell r="D195">
            <v>42583</v>
          </cell>
          <cell r="E195">
            <v>1.82809482267092</v>
          </cell>
          <cell r="F195">
            <v>0.113414925907029</v>
          </cell>
          <cell r="G195">
            <v>-0.0730469014316456</v>
          </cell>
          <cell r="H195">
            <v>0</v>
          </cell>
          <cell r="I195">
            <v>0</v>
          </cell>
          <cell r="J195">
            <v>0</v>
          </cell>
          <cell r="K195">
            <v>15.7107111700319</v>
          </cell>
          <cell r="L195">
            <v>26.8405456907318</v>
          </cell>
          <cell r="M195">
            <v>13.4202728453659</v>
          </cell>
          <cell r="N195">
            <v>1</v>
          </cell>
          <cell r="O195">
            <v>0</v>
          </cell>
          <cell r="P195">
            <v>15.7107111700319</v>
          </cell>
          <cell r="Q195">
            <v>26.8405456907318</v>
          </cell>
          <cell r="R195">
            <v>13.4202728453659</v>
          </cell>
          <cell r="S195">
            <v>1</v>
          </cell>
          <cell r="T195">
            <v>0</v>
          </cell>
          <cell r="U195">
            <v>15.1628594092946</v>
          </cell>
          <cell r="V195">
            <v>15.7107111700319</v>
          </cell>
          <cell r="W195">
            <v>15.7107111700319</v>
          </cell>
          <cell r="X195">
            <v>26.8405456907318</v>
          </cell>
          <cell r="Y195">
            <v>13.4202728453659</v>
          </cell>
          <cell r="Z195">
            <v>1</v>
          </cell>
          <cell r="AA195">
            <v>0</v>
          </cell>
          <cell r="AB195">
            <v>1</v>
          </cell>
          <cell r="AC195">
            <v>1</v>
          </cell>
          <cell r="AD195">
            <v>1</v>
          </cell>
          <cell r="AE195">
            <v>0</v>
          </cell>
          <cell r="AF195">
            <v>5880</v>
          </cell>
          <cell r="AG195">
            <v>0</v>
          </cell>
          <cell r="AH195">
            <v>48000</v>
          </cell>
          <cell r="AI195">
            <v>0</v>
          </cell>
          <cell r="AJ195">
            <v>54000</v>
          </cell>
          <cell r="AK195">
            <v>0</v>
          </cell>
          <cell r="AL195">
            <v>60000</v>
          </cell>
          <cell r="AM195">
            <v>0</v>
          </cell>
          <cell r="AN195">
            <v>60000</v>
          </cell>
          <cell r="AO195">
            <v>0</v>
          </cell>
          <cell r="AP195">
            <v>86400</v>
          </cell>
          <cell r="AQ195">
            <v>0</v>
          </cell>
          <cell r="AR195">
            <v>61200</v>
          </cell>
          <cell r="AS195">
            <v>0</v>
          </cell>
          <cell r="AT195">
            <v>132000</v>
          </cell>
          <cell r="AU195">
            <v>0</v>
          </cell>
          <cell r="AV195">
            <v>152280</v>
          </cell>
          <cell r="AW195">
            <v>447480</v>
          </cell>
          <cell r="AX195">
            <v>507480</v>
          </cell>
          <cell r="AY195">
            <v>62400</v>
          </cell>
          <cell r="AZ195">
            <v>0</v>
          </cell>
          <cell r="BA195">
            <v>60000</v>
          </cell>
          <cell r="BB195">
            <v>0</v>
          </cell>
          <cell r="BC195">
            <v>10560</v>
          </cell>
          <cell r="BD195">
            <v>0</v>
          </cell>
          <cell r="BE195">
            <v>6120</v>
          </cell>
          <cell r="BF195">
            <v>0</v>
          </cell>
          <cell r="BG195">
            <v>20400</v>
          </cell>
          <cell r="BH195">
            <v>0</v>
          </cell>
          <cell r="BI195">
            <v>105600</v>
          </cell>
          <cell r="BJ195">
            <v>0</v>
          </cell>
          <cell r="BK195">
            <v>127200</v>
          </cell>
          <cell r="BL195">
            <v>0</v>
          </cell>
          <cell r="BM195">
            <v>60000</v>
          </cell>
          <cell r="BN195">
            <v>0</v>
          </cell>
          <cell r="BO195">
            <v>63600</v>
          </cell>
          <cell r="BP195">
            <v>0</v>
          </cell>
          <cell r="BQ195">
            <v>62400</v>
          </cell>
          <cell r="BR195">
            <v>0</v>
          </cell>
          <cell r="BS195">
            <v>132000</v>
          </cell>
          <cell r="BT195">
            <v>0</v>
          </cell>
          <cell r="BU195">
            <v>120000</v>
          </cell>
          <cell r="BV195">
            <v>0</v>
          </cell>
          <cell r="BW195">
            <v>371880</v>
          </cell>
          <cell r="BX195">
            <v>623880</v>
          </cell>
          <cell r="BY195">
            <v>830280</v>
          </cell>
        </row>
        <row r="196">
          <cell r="D196">
            <v>42614</v>
          </cell>
          <cell r="E196">
            <v>1.82587566597978</v>
          </cell>
          <cell r="F196">
            <v>0.112779171160811</v>
          </cell>
          <cell r="G196">
            <v>-0.0726374322730649</v>
          </cell>
          <cell r="H196">
            <v>0</v>
          </cell>
          <cell r="I196">
            <v>0</v>
          </cell>
          <cell r="J196">
            <v>0</v>
          </cell>
          <cell r="K196">
            <v>15.6940674948483</v>
          </cell>
          <cell r="L196">
            <v>19.0440437631246</v>
          </cell>
          <cell r="M196">
            <v>9.52202188156232</v>
          </cell>
          <cell r="N196">
            <v>1</v>
          </cell>
          <cell r="O196">
            <v>0</v>
          </cell>
          <cell r="P196">
            <v>15.6940674948483</v>
          </cell>
          <cell r="Q196">
            <v>19.0440437631246</v>
          </cell>
          <cell r="R196">
            <v>9.52202188156232</v>
          </cell>
          <cell r="S196">
            <v>1</v>
          </cell>
          <cell r="T196">
            <v>0</v>
          </cell>
          <cell r="U196">
            <v>15.1492867528004</v>
          </cell>
          <cell r="V196">
            <v>15.6940674948483</v>
          </cell>
          <cell r="W196">
            <v>15.6940674948483</v>
          </cell>
          <cell r="X196">
            <v>19.0440437631246</v>
          </cell>
          <cell r="Y196">
            <v>9.52202188156232</v>
          </cell>
          <cell r="Z196">
            <v>1</v>
          </cell>
          <cell r="AA196">
            <v>0</v>
          </cell>
          <cell r="AB196">
            <v>1</v>
          </cell>
          <cell r="AC196">
            <v>1</v>
          </cell>
          <cell r="AD196">
            <v>1</v>
          </cell>
          <cell r="AE196">
            <v>0</v>
          </cell>
          <cell r="AF196">
            <v>5880</v>
          </cell>
          <cell r="AG196">
            <v>0</v>
          </cell>
          <cell r="AH196">
            <v>48000</v>
          </cell>
          <cell r="AI196">
            <v>0</v>
          </cell>
          <cell r="AJ196">
            <v>54000</v>
          </cell>
          <cell r="AK196">
            <v>0</v>
          </cell>
          <cell r="AL196">
            <v>60000</v>
          </cell>
          <cell r="AM196">
            <v>0</v>
          </cell>
          <cell r="AN196">
            <v>60000</v>
          </cell>
          <cell r="AO196">
            <v>0</v>
          </cell>
          <cell r="AP196">
            <v>86400</v>
          </cell>
          <cell r="AQ196">
            <v>0</v>
          </cell>
          <cell r="AR196">
            <v>61200</v>
          </cell>
          <cell r="AS196">
            <v>0</v>
          </cell>
          <cell r="AT196">
            <v>132000</v>
          </cell>
          <cell r="AU196">
            <v>0</v>
          </cell>
          <cell r="AV196">
            <v>152280</v>
          </cell>
          <cell r="AW196">
            <v>447480</v>
          </cell>
          <cell r="AX196">
            <v>507480</v>
          </cell>
          <cell r="AY196">
            <v>62400</v>
          </cell>
          <cell r="AZ196">
            <v>0</v>
          </cell>
          <cell r="BA196">
            <v>60000</v>
          </cell>
          <cell r="BB196">
            <v>0</v>
          </cell>
          <cell r="BC196">
            <v>10560</v>
          </cell>
          <cell r="BD196">
            <v>0</v>
          </cell>
          <cell r="BE196">
            <v>6120</v>
          </cell>
          <cell r="BF196">
            <v>0</v>
          </cell>
          <cell r="BG196">
            <v>20400</v>
          </cell>
          <cell r="BH196">
            <v>0</v>
          </cell>
          <cell r="BI196">
            <v>105600</v>
          </cell>
          <cell r="BJ196">
            <v>0</v>
          </cell>
          <cell r="BK196">
            <v>127200</v>
          </cell>
          <cell r="BL196">
            <v>0</v>
          </cell>
          <cell r="BM196">
            <v>60000</v>
          </cell>
          <cell r="BN196">
            <v>0</v>
          </cell>
          <cell r="BO196">
            <v>63600</v>
          </cell>
          <cell r="BP196">
            <v>0</v>
          </cell>
          <cell r="BQ196">
            <v>62400</v>
          </cell>
          <cell r="BR196">
            <v>0</v>
          </cell>
          <cell r="BS196">
            <v>132000</v>
          </cell>
          <cell r="BT196">
            <v>0</v>
          </cell>
          <cell r="BU196">
            <v>120000</v>
          </cell>
          <cell r="BV196">
            <v>0</v>
          </cell>
          <cell r="BW196">
            <v>371880</v>
          </cell>
          <cell r="BX196">
            <v>623880</v>
          </cell>
          <cell r="BY196">
            <v>830280</v>
          </cell>
        </row>
        <row r="197">
          <cell r="D197">
            <v>42644</v>
          </cell>
          <cell r="E197">
            <v>1.82736908831924</v>
          </cell>
          <cell r="F197">
            <v>0.112166849990465</v>
          </cell>
          <cell r="G197">
            <v>-0.0722430559260623</v>
          </cell>
          <cell r="H197">
            <v>0</v>
          </cell>
          <cell r="I197">
            <v>0</v>
          </cell>
          <cell r="J197">
            <v>0</v>
          </cell>
          <cell r="K197">
            <v>15.7052681623943</v>
          </cell>
          <cell r="L197">
            <v>25.8479950704299</v>
          </cell>
          <cell r="M197">
            <v>12.923997535215</v>
          </cell>
          <cell r="N197">
            <v>1</v>
          </cell>
          <cell r="O197">
            <v>0</v>
          </cell>
          <cell r="P197">
            <v>15.7052681623943</v>
          </cell>
          <cell r="Q197">
            <v>25.8479950704299</v>
          </cell>
          <cell r="R197">
            <v>12.923997535215</v>
          </cell>
          <cell r="S197">
            <v>1</v>
          </cell>
          <cell r="T197">
            <v>0</v>
          </cell>
          <cell r="U197">
            <v>15.1634452429488</v>
          </cell>
          <cell r="V197">
            <v>15.7052681623943</v>
          </cell>
          <cell r="W197">
            <v>15.7052681623943</v>
          </cell>
          <cell r="X197">
            <v>25.8479950704299</v>
          </cell>
          <cell r="Y197">
            <v>12.923997535215</v>
          </cell>
          <cell r="Z197">
            <v>1</v>
          </cell>
          <cell r="AA197">
            <v>0</v>
          </cell>
          <cell r="AB197">
            <v>1</v>
          </cell>
          <cell r="AC197">
            <v>1</v>
          </cell>
          <cell r="AD197">
            <v>1</v>
          </cell>
          <cell r="AE197">
            <v>0</v>
          </cell>
          <cell r="AF197">
            <v>5880</v>
          </cell>
          <cell r="AG197">
            <v>0</v>
          </cell>
          <cell r="AH197">
            <v>48000</v>
          </cell>
          <cell r="AI197">
            <v>0</v>
          </cell>
          <cell r="AJ197">
            <v>54000</v>
          </cell>
          <cell r="AK197">
            <v>0</v>
          </cell>
          <cell r="AL197">
            <v>60000</v>
          </cell>
          <cell r="AM197">
            <v>0</v>
          </cell>
          <cell r="AN197">
            <v>60000</v>
          </cell>
          <cell r="AO197">
            <v>0</v>
          </cell>
          <cell r="AP197">
            <v>86400</v>
          </cell>
          <cell r="AQ197">
            <v>0</v>
          </cell>
          <cell r="AR197">
            <v>61200</v>
          </cell>
          <cell r="AS197">
            <v>0</v>
          </cell>
          <cell r="AT197">
            <v>132000</v>
          </cell>
          <cell r="AU197">
            <v>0</v>
          </cell>
          <cell r="AV197">
            <v>152280</v>
          </cell>
          <cell r="AW197">
            <v>447480</v>
          </cell>
          <cell r="AX197">
            <v>507480</v>
          </cell>
          <cell r="AY197">
            <v>62400</v>
          </cell>
          <cell r="AZ197">
            <v>0</v>
          </cell>
          <cell r="BA197">
            <v>60000</v>
          </cell>
          <cell r="BB197">
            <v>0</v>
          </cell>
          <cell r="BC197">
            <v>10560</v>
          </cell>
          <cell r="BD197">
            <v>0</v>
          </cell>
          <cell r="BE197">
            <v>6120</v>
          </cell>
          <cell r="BF197">
            <v>0</v>
          </cell>
          <cell r="BG197">
            <v>20400</v>
          </cell>
          <cell r="BH197">
            <v>0</v>
          </cell>
          <cell r="BI197">
            <v>105600</v>
          </cell>
          <cell r="BJ197">
            <v>0</v>
          </cell>
          <cell r="BK197">
            <v>127200</v>
          </cell>
          <cell r="BL197">
            <v>0</v>
          </cell>
          <cell r="BM197">
            <v>60000</v>
          </cell>
          <cell r="BN197">
            <v>0</v>
          </cell>
          <cell r="BO197">
            <v>63600</v>
          </cell>
          <cell r="BP197">
            <v>0</v>
          </cell>
          <cell r="BQ197">
            <v>62400</v>
          </cell>
          <cell r="BR197">
            <v>0</v>
          </cell>
          <cell r="BS197">
            <v>132000</v>
          </cell>
          <cell r="BT197">
            <v>0</v>
          </cell>
          <cell r="BU197">
            <v>120000</v>
          </cell>
          <cell r="BV197">
            <v>0</v>
          </cell>
          <cell r="BW197">
            <v>371880</v>
          </cell>
          <cell r="BX197">
            <v>623880</v>
          </cell>
          <cell r="BY197">
            <v>830280</v>
          </cell>
        </row>
        <row r="198">
          <cell r="D198">
            <v>42675</v>
          </cell>
          <cell r="E198">
            <v>1.8700428576395</v>
          </cell>
          <cell r="F198">
            <v>0.0453710357696602</v>
          </cell>
          <cell r="G198">
            <v>-0.0718374733019621</v>
          </cell>
          <cell r="H198">
            <v>0</v>
          </cell>
          <cell r="I198">
            <v>0</v>
          </cell>
          <cell r="J198">
            <v>0</v>
          </cell>
          <cell r="K198">
            <v>16.0253214322962</v>
          </cell>
          <cell r="L198">
            <v>14.3601218670798</v>
          </cell>
          <cell r="M198">
            <v>7.18006093353992</v>
          </cell>
          <cell r="N198">
            <v>0</v>
          </cell>
          <cell r="O198">
            <v>0</v>
          </cell>
          <cell r="P198">
            <v>16.0253214322962</v>
          </cell>
          <cell r="Q198">
            <v>14.3601218670798</v>
          </cell>
          <cell r="R198">
            <v>7.18006093353992</v>
          </cell>
          <cell r="S198">
            <v>0</v>
          </cell>
          <cell r="T198">
            <v>0</v>
          </cell>
          <cell r="U198">
            <v>15.4865403825315</v>
          </cell>
          <cell r="V198">
            <v>16.0253214322962</v>
          </cell>
          <cell r="W198">
            <v>16.0253214322962</v>
          </cell>
          <cell r="X198">
            <v>14.3601218670798</v>
          </cell>
          <cell r="Y198">
            <v>7.18006093353992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0</v>
          </cell>
        </row>
        <row r="199">
          <cell r="D199">
            <v>42705</v>
          </cell>
          <cell r="E199">
            <v>1.90687866324046</v>
          </cell>
          <cell r="F199">
            <v>0.0451243225377352</v>
          </cell>
          <cell r="G199">
            <v>-0.0714468440180807</v>
          </cell>
          <cell r="H199">
            <v>0</v>
          </cell>
          <cell r="I199">
            <v>0</v>
          </cell>
          <cell r="J199">
            <v>0</v>
          </cell>
          <cell r="K199">
            <v>16.3015899743034</v>
          </cell>
          <cell r="L199">
            <v>8.64149578398686</v>
          </cell>
          <cell r="M199">
            <v>4.32074789199343</v>
          </cell>
          <cell r="N199">
            <v>0</v>
          </cell>
          <cell r="O199">
            <v>0</v>
          </cell>
          <cell r="P199">
            <v>16.3015899743034</v>
          </cell>
          <cell r="Q199">
            <v>8.64149578398686</v>
          </cell>
          <cell r="R199">
            <v>4.32074789199343</v>
          </cell>
          <cell r="S199">
            <v>0</v>
          </cell>
          <cell r="T199">
            <v>0</v>
          </cell>
          <cell r="U199">
            <v>15.7657386441678</v>
          </cell>
          <cell r="V199">
            <v>16.3015899743034</v>
          </cell>
          <cell r="W199">
            <v>16.3015899743034</v>
          </cell>
          <cell r="X199">
            <v>8.64149578398686</v>
          </cell>
          <cell r="Y199">
            <v>4.32074789199343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</row>
        <row r="200">
          <cell r="D200">
            <v>42736</v>
          </cell>
          <cell r="E200">
            <v>1.96121920114487</v>
          </cell>
          <cell r="F200">
            <v>0.0448706013607978</v>
          </cell>
          <cell r="G200">
            <v>-0.0710451188212632</v>
          </cell>
          <cell r="H200">
            <v>0</v>
          </cell>
          <cell r="I200">
            <v>0</v>
          </cell>
          <cell r="J200">
            <v>0</v>
          </cell>
          <cell r="K200">
            <v>16.7091440085865</v>
          </cell>
          <cell r="L200">
            <v>20.3872194734531</v>
          </cell>
          <cell r="M200">
            <v>10.1936097367266</v>
          </cell>
          <cell r="N200">
            <v>1</v>
          </cell>
          <cell r="O200">
            <v>0</v>
          </cell>
          <cell r="P200">
            <v>16.7091440085865</v>
          </cell>
          <cell r="Q200">
            <v>20.3872194734531</v>
          </cell>
          <cell r="R200">
            <v>10.1936097367266</v>
          </cell>
          <cell r="S200">
            <v>1</v>
          </cell>
          <cell r="T200">
            <v>0</v>
          </cell>
          <cell r="U200">
            <v>16.1763056174271</v>
          </cell>
          <cell r="V200">
            <v>16.7091440085865</v>
          </cell>
          <cell r="W200">
            <v>16.7091440085865</v>
          </cell>
          <cell r="X200">
            <v>20.3872194734531</v>
          </cell>
          <cell r="Y200">
            <v>10.1936097367266</v>
          </cell>
          <cell r="Z200">
            <v>1</v>
          </cell>
          <cell r="AA200">
            <v>0</v>
          </cell>
          <cell r="AB200">
            <v>1</v>
          </cell>
          <cell r="AC200">
            <v>1</v>
          </cell>
          <cell r="AD200">
            <v>1</v>
          </cell>
          <cell r="AE200">
            <v>0</v>
          </cell>
          <cell r="AF200">
            <v>5880</v>
          </cell>
          <cell r="AG200">
            <v>0</v>
          </cell>
          <cell r="AH200">
            <v>48000</v>
          </cell>
          <cell r="AI200">
            <v>0</v>
          </cell>
          <cell r="AJ200">
            <v>54000</v>
          </cell>
          <cell r="AK200">
            <v>0</v>
          </cell>
          <cell r="AL200">
            <v>60000</v>
          </cell>
          <cell r="AM200">
            <v>0</v>
          </cell>
          <cell r="AN200">
            <v>60000</v>
          </cell>
          <cell r="AO200">
            <v>0</v>
          </cell>
          <cell r="AP200">
            <v>86400</v>
          </cell>
          <cell r="AQ200">
            <v>0</v>
          </cell>
          <cell r="AR200">
            <v>61200</v>
          </cell>
          <cell r="AS200">
            <v>0</v>
          </cell>
          <cell r="AT200">
            <v>132000</v>
          </cell>
          <cell r="AU200">
            <v>0</v>
          </cell>
          <cell r="AV200">
            <v>152280</v>
          </cell>
          <cell r="AW200">
            <v>447480</v>
          </cell>
          <cell r="AX200">
            <v>507480</v>
          </cell>
          <cell r="AY200">
            <v>62400</v>
          </cell>
          <cell r="AZ200">
            <v>0</v>
          </cell>
          <cell r="BA200">
            <v>60000</v>
          </cell>
          <cell r="BB200">
            <v>0</v>
          </cell>
          <cell r="BC200">
            <v>10560</v>
          </cell>
          <cell r="BD200">
            <v>0</v>
          </cell>
          <cell r="BE200">
            <v>6120</v>
          </cell>
          <cell r="BF200">
            <v>0</v>
          </cell>
          <cell r="BG200">
            <v>20400</v>
          </cell>
          <cell r="BH200">
            <v>0</v>
          </cell>
          <cell r="BI200">
            <v>105600</v>
          </cell>
          <cell r="BJ200">
            <v>0</v>
          </cell>
          <cell r="BK200">
            <v>127200</v>
          </cell>
          <cell r="BL200">
            <v>0</v>
          </cell>
          <cell r="BM200">
            <v>60000</v>
          </cell>
          <cell r="BN200">
            <v>0</v>
          </cell>
          <cell r="BO200">
            <v>63600</v>
          </cell>
          <cell r="BP200">
            <v>0</v>
          </cell>
          <cell r="BQ200">
            <v>62400</v>
          </cell>
          <cell r="BR200">
            <v>0</v>
          </cell>
          <cell r="BS200">
            <v>132000</v>
          </cell>
          <cell r="BT200">
            <v>0</v>
          </cell>
          <cell r="BU200">
            <v>120000</v>
          </cell>
          <cell r="BV200">
            <v>0</v>
          </cell>
          <cell r="BW200">
            <v>371880</v>
          </cell>
          <cell r="BX200">
            <v>623880</v>
          </cell>
          <cell r="BY200">
            <v>830280</v>
          </cell>
        </row>
        <row r="201">
          <cell r="D201">
            <v>42767</v>
          </cell>
          <cell r="E201">
            <v>1.91077061506756</v>
          </cell>
          <cell r="F201">
            <v>0.0446181112683611</v>
          </cell>
          <cell r="G201">
            <v>-0.0706453428415717</v>
          </cell>
          <cell r="H201">
            <v>0</v>
          </cell>
          <cell r="I201">
            <v>0</v>
          </cell>
          <cell r="J201">
            <v>0</v>
          </cell>
          <cell r="K201">
            <v>16.3307796130067</v>
          </cell>
          <cell r="L201">
            <v>16.5543231880655</v>
          </cell>
          <cell r="M201">
            <v>8.27716159403275</v>
          </cell>
          <cell r="N201">
            <v>1</v>
          </cell>
          <cell r="O201">
            <v>0</v>
          </cell>
          <cell r="P201">
            <v>16.3307796130067</v>
          </cell>
          <cell r="Q201">
            <v>16.5543231880655</v>
          </cell>
          <cell r="R201">
            <v>8.27716159403275</v>
          </cell>
          <cell r="S201">
            <v>1</v>
          </cell>
          <cell r="T201">
            <v>0</v>
          </cell>
          <cell r="U201">
            <v>15.8009395416949</v>
          </cell>
          <cell r="V201">
            <v>16.3307796130067</v>
          </cell>
          <cell r="W201">
            <v>16.3307796130067</v>
          </cell>
          <cell r="X201">
            <v>16.5543231880655</v>
          </cell>
          <cell r="Y201">
            <v>8.27716159403275</v>
          </cell>
          <cell r="Z201">
            <v>1</v>
          </cell>
          <cell r="AA201">
            <v>0</v>
          </cell>
          <cell r="AB201">
            <v>1</v>
          </cell>
          <cell r="AC201">
            <v>1</v>
          </cell>
          <cell r="AD201">
            <v>1</v>
          </cell>
          <cell r="AE201">
            <v>0</v>
          </cell>
          <cell r="AF201">
            <v>5880</v>
          </cell>
          <cell r="AG201">
            <v>0</v>
          </cell>
          <cell r="AH201">
            <v>48000</v>
          </cell>
          <cell r="AI201">
            <v>0</v>
          </cell>
          <cell r="AJ201">
            <v>54000</v>
          </cell>
          <cell r="AK201">
            <v>0</v>
          </cell>
          <cell r="AL201">
            <v>60000</v>
          </cell>
          <cell r="AM201">
            <v>0</v>
          </cell>
          <cell r="AN201">
            <v>60000</v>
          </cell>
          <cell r="AO201">
            <v>0</v>
          </cell>
          <cell r="AP201">
            <v>86400</v>
          </cell>
          <cell r="AQ201">
            <v>0</v>
          </cell>
          <cell r="AR201">
            <v>61200</v>
          </cell>
          <cell r="AS201">
            <v>0</v>
          </cell>
          <cell r="AT201">
            <v>132000</v>
          </cell>
          <cell r="AU201">
            <v>0</v>
          </cell>
          <cell r="AV201">
            <v>152280</v>
          </cell>
          <cell r="AW201">
            <v>447480</v>
          </cell>
          <cell r="AX201">
            <v>507480</v>
          </cell>
          <cell r="AY201">
            <v>62400</v>
          </cell>
          <cell r="AZ201">
            <v>0</v>
          </cell>
          <cell r="BA201">
            <v>60000</v>
          </cell>
          <cell r="BB201">
            <v>0</v>
          </cell>
          <cell r="BC201">
            <v>10560</v>
          </cell>
          <cell r="BD201">
            <v>0</v>
          </cell>
          <cell r="BE201">
            <v>6120</v>
          </cell>
          <cell r="BF201">
            <v>0</v>
          </cell>
          <cell r="BG201">
            <v>20400</v>
          </cell>
          <cell r="BH201">
            <v>0</v>
          </cell>
          <cell r="BI201">
            <v>105600</v>
          </cell>
          <cell r="BJ201">
            <v>0</v>
          </cell>
          <cell r="BK201">
            <v>127200</v>
          </cell>
          <cell r="BL201">
            <v>0</v>
          </cell>
          <cell r="BM201">
            <v>60000</v>
          </cell>
          <cell r="BN201">
            <v>0</v>
          </cell>
          <cell r="BO201">
            <v>63600</v>
          </cell>
          <cell r="BP201">
            <v>0</v>
          </cell>
          <cell r="BQ201">
            <v>62400</v>
          </cell>
          <cell r="BR201">
            <v>0</v>
          </cell>
          <cell r="BS201">
            <v>132000</v>
          </cell>
          <cell r="BT201">
            <v>0</v>
          </cell>
          <cell r="BU201">
            <v>120000</v>
          </cell>
          <cell r="BV201">
            <v>0</v>
          </cell>
          <cell r="BW201">
            <v>371880</v>
          </cell>
          <cell r="BX201">
            <v>623880</v>
          </cell>
          <cell r="BY201">
            <v>830280</v>
          </cell>
        </row>
        <row r="202">
          <cell r="D202">
            <v>42795</v>
          </cell>
          <cell r="E202">
            <v>1.84556039494761</v>
          </cell>
          <cell r="F202">
            <v>0.0443911099205679</v>
          </cell>
          <cell r="G202">
            <v>-0.0702859240408991</v>
          </cell>
          <cell r="H202">
            <v>0</v>
          </cell>
          <cell r="I202">
            <v>0</v>
          </cell>
          <cell r="J202">
            <v>0</v>
          </cell>
          <cell r="K202">
            <v>15.8417029621071</v>
          </cell>
          <cell r="L202">
            <v>12.7708414204566</v>
          </cell>
          <cell r="M202">
            <v>6.38542071022829</v>
          </cell>
          <cell r="N202">
            <v>0</v>
          </cell>
          <cell r="O202">
            <v>0</v>
          </cell>
          <cell r="P202">
            <v>15.8417029621071</v>
          </cell>
          <cell r="Q202">
            <v>12.7708414204566</v>
          </cell>
          <cell r="R202">
            <v>6.38542071022829</v>
          </cell>
          <cell r="S202">
            <v>0</v>
          </cell>
          <cell r="T202">
            <v>0</v>
          </cell>
          <cell r="U202">
            <v>15.3145585318003</v>
          </cell>
          <cell r="V202">
            <v>15.8417029621071</v>
          </cell>
          <cell r="W202">
            <v>15.8417029621071</v>
          </cell>
          <cell r="X202">
            <v>12.7708414204566</v>
          </cell>
          <cell r="Y202">
            <v>6.38542071022829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</row>
        <row r="203">
          <cell r="D203">
            <v>42826</v>
          </cell>
          <cell r="E203">
            <v>1.76784504095542</v>
          </cell>
          <cell r="F203">
            <v>0.108513168348283</v>
          </cell>
          <cell r="G203">
            <v>-0.069889837241267</v>
          </cell>
          <cell r="H203">
            <v>0</v>
          </cell>
          <cell r="I203">
            <v>0</v>
          </cell>
          <cell r="J203">
            <v>0</v>
          </cell>
          <cell r="K203">
            <v>15.2588378071656</v>
          </cell>
          <cell r="L203">
            <v>12.2796811874155</v>
          </cell>
          <cell r="M203">
            <v>6.13984059370774</v>
          </cell>
          <cell r="N203">
            <v>0</v>
          </cell>
          <cell r="O203">
            <v>0</v>
          </cell>
          <cell r="P203">
            <v>15.2588378071656</v>
          </cell>
          <cell r="Q203">
            <v>12.2796811874155</v>
          </cell>
          <cell r="R203">
            <v>6.13984059370774</v>
          </cell>
          <cell r="S203">
            <v>0</v>
          </cell>
          <cell r="T203">
            <v>0</v>
          </cell>
          <cell r="U203">
            <v>14.7346640278561</v>
          </cell>
          <cell r="V203">
            <v>15.2588378071656</v>
          </cell>
          <cell r="W203">
            <v>15.2588378071656</v>
          </cell>
          <cell r="X203">
            <v>12.2796811874155</v>
          </cell>
          <cell r="Y203">
            <v>6.13984059370774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0</v>
          </cell>
        </row>
        <row r="204">
          <cell r="D204">
            <v>42856</v>
          </cell>
          <cell r="E204">
            <v>1.7490499087361</v>
          </cell>
          <cell r="F204">
            <v>0.107920879120926</v>
          </cell>
          <cell r="G204">
            <v>-0.0695083628236476</v>
          </cell>
          <cell r="H204">
            <v>0</v>
          </cell>
          <cell r="I204">
            <v>0</v>
          </cell>
          <cell r="J204">
            <v>0</v>
          </cell>
          <cell r="K204">
            <v>15.1178743155207</v>
          </cell>
          <cell r="L204">
            <v>14.0418233741913</v>
          </cell>
          <cell r="M204">
            <v>7.02091168709565</v>
          </cell>
          <cell r="N204">
            <v>0</v>
          </cell>
          <cell r="O204">
            <v>0</v>
          </cell>
          <cell r="P204">
            <v>15.1178743155207</v>
          </cell>
          <cell r="Q204">
            <v>14.0418233741913</v>
          </cell>
          <cell r="R204">
            <v>7.02091168709565</v>
          </cell>
          <cell r="S204">
            <v>0</v>
          </cell>
          <cell r="T204">
            <v>0</v>
          </cell>
          <cell r="U204">
            <v>14.5965615943434</v>
          </cell>
          <cell r="V204">
            <v>15.1178743155207</v>
          </cell>
          <cell r="W204">
            <v>15.1178743155207</v>
          </cell>
          <cell r="X204">
            <v>14.0418233741913</v>
          </cell>
          <cell r="Y204">
            <v>7.02091168709565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0</v>
          </cell>
        </row>
        <row r="205">
          <cell r="D205">
            <v>42887</v>
          </cell>
          <cell r="E205">
            <v>1.74972767325882</v>
          </cell>
          <cell r="F205">
            <v>0.10731178037658</v>
          </cell>
          <cell r="G205">
            <v>-0.0691160619374585</v>
          </cell>
          <cell r="H205">
            <v>0</v>
          </cell>
          <cell r="I205">
            <v>0</v>
          </cell>
          <cell r="J205">
            <v>0</v>
          </cell>
          <cell r="K205">
            <v>15.1229575494411</v>
          </cell>
          <cell r="L205">
            <v>23.0567908704638</v>
          </cell>
          <cell r="M205">
            <v>11.5283954352319</v>
          </cell>
          <cell r="N205">
            <v>1</v>
          </cell>
          <cell r="O205">
            <v>0</v>
          </cell>
          <cell r="P205">
            <v>15.1229575494411</v>
          </cell>
          <cell r="Q205">
            <v>23.0567908704638</v>
          </cell>
          <cell r="R205">
            <v>11.5283954352319</v>
          </cell>
          <cell r="S205">
            <v>1</v>
          </cell>
          <cell r="T205">
            <v>0</v>
          </cell>
          <cell r="U205">
            <v>14.6045870849102</v>
          </cell>
          <cell r="V205">
            <v>15.1229575494411</v>
          </cell>
          <cell r="W205">
            <v>15.1229575494411</v>
          </cell>
          <cell r="X205">
            <v>23.0567908704638</v>
          </cell>
          <cell r="Y205">
            <v>11.5283954352319</v>
          </cell>
          <cell r="Z205">
            <v>1</v>
          </cell>
          <cell r="AA205">
            <v>0</v>
          </cell>
          <cell r="AB205">
            <v>1</v>
          </cell>
          <cell r="AC205">
            <v>1</v>
          </cell>
          <cell r="AD205">
            <v>1</v>
          </cell>
          <cell r="AE205">
            <v>0</v>
          </cell>
          <cell r="AF205">
            <v>5880</v>
          </cell>
          <cell r="AG205">
            <v>0</v>
          </cell>
          <cell r="AH205">
            <v>48000</v>
          </cell>
          <cell r="AI205">
            <v>0</v>
          </cell>
          <cell r="AJ205">
            <v>54000</v>
          </cell>
          <cell r="AK205">
            <v>0</v>
          </cell>
          <cell r="AL205">
            <v>60000</v>
          </cell>
          <cell r="AM205">
            <v>0</v>
          </cell>
          <cell r="AN205">
            <v>60000</v>
          </cell>
          <cell r="AO205">
            <v>0</v>
          </cell>
          <cell r="AP205">
            <v>86400</v>
          </cell>
          <cell r="AQ205">
            <v>0</v>
          </cell>
          <cell r="AR205">
            <v>61200</v>
          </cell>
          <cell r="AS205">
            <v>0</v>
          </cell>
          <cell r="AT205">
            <v>132000</v>
          </cell>
          <cell r="AU205">
            <v>0</v>
          </cell>
          <cell r="AV205">
            <v>152280</v>
          </cell>
          <cell r="AW205">
            <v>447480</v>
          </cell>
          <cell r="AX205">
            <v>507480</v>
          </cell>
          <cell r="AY205">
            <v>62400</v>
          </cell>
          <cell r="AZ205">
            <v>0</v>
          </cell>
          <cell r="BA205">
            <v>60000</v>
          </cell>
          <cell r="BB205">
            <v>0</v>
          </cell>
          <cell r="BC205">
            <v>10560</v>
          </cell>
          <cell r="BD205">
            <v>0</v>
          </cell>
          <cell r="BE205">
            <v>6120</v>
          </cell>
          <cell r="BF205">
            <v>0</v>
          </cell>
          <cell r="BG205">
            <v>20400</v>
          </cell>
          <cell r="BH205">
            <v>0</v>
          </cell>
          <cell r="BI205">
            <v>105600</v>
          </cell>
          <cell r="BJ205">
            <v>0</v>
          </cell>
          <cell r="BK205">
            <v>127200</v>
          </cell>
          <cell r="BL205">
            <v>0</v>
          </cell>
          <cell r="BM205">
            <v>60000</v>
          </cell>
          <cell r="BN205">
            <v>0</v>
          </cell>
          <cell r="BO205">
            <v>63600</v>
          </cell>
          <cell r="BP205">
            <v>0</v>
          </cell>
          <cell r="BQ205">
            <v>62400</v>
          </cell>
          <cell r="BR205">
            <v>0</v>
          </cell>
          <cell r="BS205">
            <v>132000</v>
          </cell>
          <cell r="BT205">
            <v>0</v>
          </cell>
          <cell r="BU205">
            <v>120000</v>
          </cell>
          <cell r="BV205">
            <v>0</v>
          </cell>
          <cell r="BW205">
            <v>371880</v>
          </cell>
          <cell r="BX205">
            <v>623880</v>
          </cell>
          <cell r="BY205">
            <v>830280</v>
          </cell>
        </row>
        <row r="206">
          <cell r="D206">
            <v>42917</v>
          </cell>
          <cell r="E206">
            <v>1.75101615319287</v>
          </cell>
          <cell r="F206">
            <v>0.106725158097499</v>
          </cell>
          <cell r="G206">
            <v>-0.0687382374187282</v>
          </cell>
          <cell r="H206">
            <v>0</v>
          </cell>
          <cell r="I206">
            <v>0</v>
          </cell>
          <cell r="J206">
            <v>0</v>
          </cell>
          <cell r="K206">
            <v>15.1326211489465</v>
          </cell>
          <cell r="L206">
            <v>21.76245361073</v>
          </cell>
          <cell r="M206">
            <v>10.881226805365</v>
          </cell>
          <cell r="N206">
            <v>1</v>
          </cell>
          <cell r="O206">
            <v>0</v>
          </cell>
          <cell r="P206">
            <v>15.1326211489465</v>
          </cell>
          <cell r="Q206">
            <v>21.76245361073</v>
          </cell>
          <cell r="R206">
            <v>10.881226805365</v>
          </cell>
          <cell r="S206">
            <v>1</v>
          </cell>
          <cell r="T206">
            <v>0</v>
          </cell>
          <cell r="U206">
            <v>14.617084368306</v>
          </cell>
          <cell r="V206">
            <v>15.1326211489465</v>
          </cell>
          <cell r="W206">
            <v>15.1326211489465</v>
          </cell>
          <cell r="X206">
            <v>21.76245361073</v>
          </cell>
          <cell r="Y206">
            <v>10.881226805365</v>
          </cell>
          <cell r="Z206">
            <v>1</v>
          </cell>
          <cell r="AA206">
            <v>0</v>
          </cell>
          <cell r="AB206">
            <v>1</v>
          </cell>
          <cell r="AC206">
            <v>1</v>
          </cell>
          <cell r="AD206">
            <v>1</v>
          </cell>
          <cell r="AE206">
            <v>0</v>
          </cell>
          <cell r="AF206">
            <v>5880</v>
          </cell>
          <cell r="AG206">
            <v>0</v>
          </cell>
          <cell r="AH206">
            <v>48000</v>
          </cell>
          <cell r="AI206">
            <v>0</v>
          </cell>
          <cell r="AJ206">
            <v>54000</v>
          </cell>
          <cell r="AK206">
            <v>0</v>
          </cell>
          <cell r="AL206">
            <v>60000</v>
          </cell>
          <cell r="AM206">
            <v>0</v>
          </cell>
          <cell r="AN206">
            <v>60000</v>
          </cell>
          <cell r="AO206">
            <v>0</v>
          </cell>
          <cell r="AP206">
            <v>86400</v>
          </cell>
          <cell r="AQ206">
            <v>0</v>
          </cell>
          <cell r="AR206">
            <v>61200</v>
          </cell>
          <cell r="AS206">
            <v>0</v>
          </cell>
          <cell r="AT206">
            <v>132000</v>
          </cell>
          <cell r="AU206">
            <v>0</v>
          </cell>
          <cell r="AV206">
            <v>152280</v>
          </cell>
          <cell r="AW206">
            <v>447480</v>
          </cell>
          <cell r="AX206">
            <v>507480</v>
          </cell>
          <cell r="AY206">
            <v>62400</v>
          </cell>
          <cell r="AZ206">
            <v>0</v>
          </cell>
          <cell r="BA206">
            <v>60000</v>
          </cell>
          <cell r="BB206">
            <v>0</v>
          </cell>
          <cell r="BC206">
            <v>10560</v>
          </cell>
          <cell r="BD206">
            <v>0</v>
          </cell>
          <cell r="BE206">
            <v>6120</v>
          </cell>
          <cell r="BF206">
            <v>0</v>
          </cell>
          <cell r="BG206">
            <v>20400</v>
          </cell>
          <cell r="BH206">
            <v>0</v>
          </cell>
          <cell r="BI206">
            <v>105600</v>
          </cell>
          <cell r="BJ206">
            <v>0</v>
          </cell>
          <cell r="BK206">
            <v>127200</v>
          </cell>
          <cell r="BL206">
            <v>0</v>
          </cell>
          <cell r="BM206">
            <v>60000</v>
          </cell>
          <cell r="BN206">
            <v>0</v>
          </cell>
          <cell r="BO206">
            <v>63600</v>
          </cell>
          <cell r="BP206">
            <v>0</v>
          </cell>
          <cell r="BQ206">
            <v>62400</v>
          </cell>
          <cell r="BR206">
            <v>0</v>
          </cell>
          <cell r="BS206">
            <v>132000</v>
          </cell>
          <cell r="BT206">
            <v>0</v>
          </cell>
          <cell r="BU206">
            <v>120000</v>
          </cell>
          <cell r="BV206">
            <v>0</v>
          </cell>
          <cell r="BW206">
            <v>371880</v>
          </cell>
          <cell r="BX206">
            <v>623880</v>
          </cell>
          <cell r="BY206">
            <v>830280</v>
          </cell>
        </row>
        <row r="207">
          <cell r="D207">
            <v>42948</v>
          </cell>
          <cell r="E207">
            <v>1.74831321972572</v>
          </cell>
          <cell r="F207">
            <v>0.10612189296689</v>
          </cell>
          <cell r="G207">
            <v>-0.0683496937752852</v>
          </cell>
          <cell r="H207">
            <v>0</v>
          </cell>
          <cell r="I207">
            <v>0</v>
          </cell>
          <cell r="J207">
            <v>0</v>
          </cell>
          <cell r="K207">
            <v>15.1123491479429</v>
          </cell>
          <cell r="L207">
            <v>25.2367934061716</v>
          </cell>
          <cell r="M207">
            <v>12.6183967030858</v>
          </cell>
          <cell r="N207">
            <v>1</v>
          </cell>
          <cell r="O207">
            <v>0</v>
          </cell>
          <cell r="P207">
            <v>15.1123491479429</v>
          </cell>
          <cell r="Q207">
            <v>25.2367934061716</v>
          </cell>
          <cell r="R207">
            <v>12.6183967030858</v>
          </cell>
          <cell r="S207">
            <v>1</v>
          </cell>
          <cell r="T207">
            <v>0</v>
          </cell>
          <cell r="U207">
            <v>14.5997264446282</v>
          </cell>
          <cell r="V207">
            <v>15.1123491479429</v>
          </cell>
          <cell r="W207">
            <v>15.1123491479429</v>
          </cell>
          <cell r="X207">
            <v>25.2367934061716</v>
          </cell>
          <cell r="Y207">
            <v>12.6183967030858</v>
          </cell>
          <cell r="Z207">
            <v>1</v>
          </cell>
          <cell r="AA207">
            <v>0</v>
          </cell>
          <cell r="AB207">
            <v>1</v>
          </cell>
          <cell r="AC207">
            <v>1</v>
          </cell>
          <cell r="AD207">
            <v>1</v>
          </cell>
          <cell r="AE207">
            <v>0</v>
          </cell>
          <cell r="AF207">
            <v>5880</v>
          </cell>
          <cell r="AG207">
            <v>0</v>
          </cell>
          <cell r="AH207">
            <v>48000</v>
          </cell>
          <cell r="AI207">
            <v>0</v>
          </cell>
          <cell r="AJ207">
            <v>54000</v>
          </cell>
          <cell r="AK207">
            <v>0</v>
          </cell>
          <cell r="AL207">
            <v>60000</v>
          </cell>
          <cell r="AM207">
            <v>0</v>
          </cell>
          <cell r="AN207">
            <v>60000</v>
          </cell>
          <cell r="AO207">
            <v>0</v>
          </cell>
          <cell r="AP207">
            <v>86400</v>
          </cell>
          <cell r="AQ207">
            <v>0</v>
          </cell>
          <cell r="AR207">
            <v>61200</v>
          </cell>
          <cell r="AS207">
            <v>0</v>
          </cell>
          <cell r="AT207">
            <v>132000</v>
          </cell>
          <cell r="AU207">
            <v>0</v>
          </cell>
          <cell r="AV207">
            <v>152280</v>
          </cell>
          <cell r="AW207">
            <v>447480</v>
          </cell>
          <cell r="AX207">
            <v>507480</v>
          </cell>
          <cell r="AY207">
            <v>62400</v>
          </cell>
          <cell r="AZ207">
            <v>0</v>
          </cell>
          <cell r="BA207">
            <v>60000</v>
          </cell>
          <cell r="BB207">
            <v>0</v>
          </cell>
          <cell r="BC207">
            <v>10560</v>
          </cell>
          <cell r="BD207">
            <v>0</v>
          </cell>
          <cell r="BE207">
            <v>6120</v>
          </cell>
          <cell r="BF207">
            <v>0</v>
          </cell>
          <cell r="BG207">
            <v>20400</v>
          </cell>
          <cell r="BH207">
            <v>0</v>
          </cell>
          <cell r="BI207">
            <v>105600</v>
          </cell>
          <cell r="BJ207">
            <v>0</v>
          </cell>
          <cell r="BK207">
            <v>127200</v>
          </cell>
          <cell r="BL207">
            <v>0</v>
          </cell>
          <cell r="BM207">
            <v>60000</v>
          </cell>
          <cell r="BN207">
            <v>0</v>
          </cell>
          <cell r="BO207">
            <v>63600</v>
          </cell>
          <cell r="BP207">
            <v>0</v>
          </cell>
          <cell r="BQ207">
            <v>62400</v>
          </cell>
          <cell r="BR207">
            <v>0</v>
          </cell>
          <cell r="BS207">
            <v>132000</v>
          </cell>
          <cell r="BT207">
            <v>0</v>
          </cell>
          <cell r="BU207">
            <v>120000</v>
          </cell>
          <cell r="BV207">
            <v>0</v>
          </cell>
          <cell r="BW207">
            <v>371880</v>
          </cell>
          <cell r="BX207">
            <v>623880</v>
          </cell>
          <cell r="BY207">
            <v>830280</v>
          </cell>
        </row>
        <row r="208">
          <cell r="D208">
            <v>42979</v>
          </cell>
          <cell r="E208">
            <v>1.74593494859663</v>
          </cell>
          <cell r="F208">
            <v>0.105521575463226</v>
          </cell>
          <cell r="G208">
            <v>-0.0679630486034335</v>
          </cell>
          <cell r="H208">
            <v>0</v>
          </cell>
          <cell r="I208">
            <v>0</v>
          </cell>
          <cell r="J208">
            <v>0</v>
          </cell>
          <cell r="K208">
            <v>15.0945121144747</v>
          </cell>
          <cell r="L208">
            <v>17.9400270897204</v>
          </cell>
          <cell r="M208">
            <v>8.97001354486022</v>
          </cell>
          <cell r="N208">
            <v>1</v>
          </cell>
          <cell r="O208">
            <v>0</v>
          </cell>
          <cell r="P208">
            <v>15.0945121144747</v>
          </cell>
          <cell r="Q208">
            <v>17.9400270897204</v>
          </cell>
          <cell r="R208">
            <v>8.97001354486022</v>
          </cell>
          <cell r="S208">
            <v>1</v>
          </cell>
          <cell r="T208">
            <v>0</v>
          </cell>
          <cell r="U208">
            <v>14.5847892499489</v>
          </cell>
          <cell r="V208">
            <v>15.0945121144747</v>
          </cell>
          <cell r="W208">
            <v>15.0945121144747</v>
          </cell>
          <cell r="X208">
            <v>17.9400270897204</v>
          </cell>
          <cell r="Y208">
            <v>8.97001354486022</v>
          </cell>
          <cell r="Z208">
            <v>1</v>
          </cell>
          <cell r="AA208">
            <v>0</v>
          </cell>
          <cell r="AB208">
            <v>1</v>
          </cell>
          <cell r="AC208">
            <v>1</v>
          </cell>
          <cell r="AD208">
            <v>1</v>
          </cell>
          <cell r="AE208">
            <v>0</v>
          </cell>
          <cell r="AF208">
            <v>5880</v>
          </cell>
          <cell r="AG208">
            <v>0</v>
          </cell>
          <cell r="AH208">
            <v>48000</v>
          </cell>
          <cell r="AI208">
            <v>0</v>
          </cell>
          <cell r="AJ208">
            <v>54000</v>
          </cell>
          <cell r="AK208">
            <v>0</v>
          </cell>
          <cell r="AL208">
            <v>60000</v>
          </cell>
          <cell r="AM208">
            <v>0</v>
          </cell>
          <cell r="AN208">
            <v>60000</v>
          </cell>
          <cell r="AO208">
            <v>0</v>
          </cell>
          <cell r="AP208">
            <v>86400</v>
          </cell>
          <cell r="AQ208">
            <v>0</v>
          </cell>
          <cell r="AR208">
            <v>61200</v>
          </cell>
          <cell r="AS208">
            <v>0</v>
          </cell>
          <cell r="AT208">
            <v>132000</v>
          </cell>
          <cell r="AU208">
            <v>0</v>
          </cell>
          <cell r="AV208">
            <v>152280</v>
          </cell>
          <cell r="AW208">
            <v>447480</v>
          </cell>
          <cell r="AX208">
            <v>507480</v>
          </cell>
          <cell r="AY208">
            <v>62400</v>
          </cell>
          <cell r="AZ208">
            <v>0</v>
          </cell>
          <cell r="BA208">
            <v>60000</v>
          </cell>
          <cell r="BB208">
            <v>0</v>
          </cell>
          <cell r="BC208">
            <v>10560</v>
          </cell>
          <cell r="BD208">
            <v>0</v>
          </cell>
          <cell r="BE208">
            <v>6120</v>
          </cell>
          <cell r="BF208">
            <v>0</v>
          </cell>
          <cell r="BG208">
            <v>20400</v>
          </cell>
          <cell r="BH208">
            <v>0</v>
          </cell>
          <cell r="BI208">
            <v>105600</v>
          </cell>
          <cell r="BJ208">
            <v>0</v>
          </cell>
          <cell r="BK208">
            <v>127200</v>
          </cell>
          <cell r="BL208">
            <v>0</v>
          </cell>
          <cell r="BM208">
            <v>60000</v>
          </cell>
          <cell r="BN208">
            <v>0</v>
          </cell>
          <cell r="BO208">
            <v>63600</v>
          </cell>
          <cell r="BP208">
            <v>0</v>
          </cell>
          <cell r="BQ208">
            <v>62400</v>
          </cell>
          <cell r="BR208">
            <v>0</v>
          </cell>
          <cell r="BS208">
            <v>132000</v>
          </cell>
          <cell r="BT208">
            <v>0</v>
          </cell>
          <cell r="BU208">
            <v>120000</v>
          </cell>
          <cell r="BV208">
            <v>0</v>
          </cell>
          <cell r="BW208">
            <v>371880</v>
          </cell>
          <cell r="BX208">
            <v>623880</v>
          </cell>
          <cell r="BY208">
            <v>830280</v>
          </cell>
        </row>
        <row r="209">
          <cell r="D209">
            <v>43009</v>
          </cell>
          <cell r="E209">
            <v>1.74704111800602</v>
          </cell>
          <cell r="F209">
            <v>0.104943418817303</v>
          </cell>
          <cell r="G209">
            <v>-0.0675906765263986</v>
          </cell>
          <cell r="H209">
            <v>0</v>
          </cell>
          <cell r="I209">
            <v>0</v>
          </cell>
          <cell r="J209">
            <v>0</v>
          </cell>
          <cell r="K209">
            <v>15.1028083850451</v>
          </cell>
          <cell r="L209">
            <v>24.2600725073383</v>
          </cell>
          <cell r="M209">
            <v>12.1300362536691</v>
          </cell>
          <cell r="N209">
            <v>1</v>
          </cell>
          <cell r="O209">
            <v>0</v>
          </cell>
          <cell r="P209">
            <v>15.1028083850451</v>
          </cell>
          <cell r="Q209">
            <v>24.2600725073383</v>
          </cell>
          <cell r="R209">
            <v>12.1300362536691</v>
          </cell>
          <cell r="S209">
            <v>1</v>
          </cell>
          <cell r="T209">
            <v>0</v>
          </cell>
          <cell r="U209">
            <v>14.5958783110971</v>
          </cell>
          <cell r="V209">
            <v>15.1028083850451</v>
          </cell>
          <cell r="W209">
            <v>15.1028083850451</v>
          </cell>
          <cell r="X209">
            <v>24.2600725073383</v>
          </cell>
          <cell r="Y209">
            <v>12.1300362536691</v>
          </cell>
          <cell r="Z209">
            <v>1</v>
          </cell>
          <cell r="AA209">
            <v>0</v>
          </cell>
          <cell r="AB209">
            <v>1</v>
          </cell>
          <cell r="AC209">
            <v>1</v>
          </cell>
          <cell r="AD209">
            <v>1</v>
          </cell>
          <cell r="AE209">
            <v>0</v>
          </cell>
          <cell r="AF209">
            <v>5880</v>
          </cell>
          <cell r="AG209">
            <v>0</v>
          </cell>
          <cell r="AH209">
            <v>48000</v>
          </cell>
          <cell r="AI209">
            <v>0</v>
          </cell>
          <cell r="AJ209">
            <v>54000</v>
          </cell>
          <cell r="AK209">
            <v>0</v>
          </cell>
          <cell r="AL209">
            <v>60000</v>
          </cell>
          <cell r="AM209">
            <v>0</v>
          </cell>
          <cell r="AN209">
            <v>60000</v>
          </cell>
          <cell r="AO209">
            <v>0</v>
          </cell>
          <cell r="AP209">
            <v>86400</v>
          </cell>
          <cell r="AQ209">
            <v>0</v>
          </cell>
          <cell r="AR209">
            <v>61200</v>
          </cell>
          <cell r="AS209">
            <v>0</v>
          </cell>
          <cell r="AT209">
            <v>132000</v>
          </cell>
          <cell r="AU209">
            <v>0</v>
          </cell>
          <cell r="AV209">
            <v>152280</v>
          </cell>
          <cell r="AW209">
            <v>447480</v>
          </cell>
          <cell r="AX209">
            <v>507480</v>
          </cell>
          <cell r="AY209">
            <v>62400</v>
          </cell>
          <cell r="AZ209">
            <v>0</v>
          </cell>
          <cell r="BA209">
            <v>60000</v>
          </cell>
          <cell r="BB209">
            <v>0</v>
          </cell>
          <cell r="BC209">
            <v>10560</v>
          </cell>
          <cell r="BD209">
            <v>0</v>
          </cell>
          <cell r="BE209">
            <v>6120</v>
          </cell>
          <cell r="BF209">
            <v>0</v>
          </cell>
          <cell r="BG209">
            <v>20400</v>
          </cell>
          <cell r="BH209">
            <v>0</v>
          </cell>
          <cell r="BI209">
            <v>105600</v>
          </cell>
          <cell r="BJ209">
            <v>0</v>
          </cell>
          <cell r="BK209">
            <v>127200</v>
          </cell>
          <cell r="BL209">
            <v>0</v>
          </cell>
          <cell r="BM209">
            <v>60000</v>
          </cell>
          <cell r="BN209">
            <v>0</v>
          </cell>
          <cell r="BO209">
            <v>63600</v>
          </cell>
          <cell r="BP209">
            <v>0</v>
          </cell>
          <cell r="BQ209">
            <v>62400</v>
          </cell>
          <cell r="BR209">
            <v>0</v>
          </cell>
          <cell r="BS209">
            <v>132000</v>
          </cell>
          <cell r="BT209">
            <v>0</v>
          </cell>
          <cell r="BU209">
            <v>120000</v>
          </cell>
          <cell r="BV209">
            <v>0</v>
          </cell>
          <cell r="BW209">
            <v>371880</v>
          </cell>
          <cell r="BX209">
            <v>623880</v>
          </cell>
          <cell r="BY209">
            <v>830280</v>
          </cell>
        </row>
        <row r="210">
          <cell r="D210">
            <v>43040</v>
          </cell>
          <cell r="E210">
            <v>1.78666485793287</v>
          </cell>
          <cell r="F210">
            <v>0.0424469972187576</v>
          </cell>
          <cell r="G210">
            <v>-0.0672077455963662</v>
          </cell>
          <cell r="H210">
            <v>0</v>
          </cell>
          <cell r="I210">
            <v>0</v>
          </cell>
          <cell r="J210">
            <v>0</v>
          </cell>
          <cell r="K210">
            <v>15.3999864344965</v>
          </cell>
          <cell r="L210">
            <v>13.5108792147305</v>
          </cell>
          <cell r="M210">
            <v>6.75543960736527</v>
          </cell>
          <cell r="N210">
            <v>0</v>
          </cell>
          <cell r="O210">
            <v>0</v>
          </cell>
          <cell r="P210">
            <v>15.3999864344965</v>
          </cell>
          <cell r="Q210">
            <v>13.5108792147305</v>
          </cell>
          <cell r="R210">
            <v>6.75543960736527</v>
          </cell>
          <cell r="S210">
            <v>0</v>
          </cell>
          <cell r="T210">
            <v>0</v>
          </cell>
          <cell r="U210">
            <v>14.8959283425238</v>
          </cell>
          <cell r="V210">
            <v>15.3999864344965</v>
          </cell>
          <cell r="W210">
            <v>15.3999864344965</v>
          </cell>
          <cell r="X210">
            <v>13.5108792147305</v>
          </cell>
          <cell r="Y210">
            <v>6.75543960736527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0</v>
          </cell>
        </row>
        <row r="211">
          <cell r="D211">
            <v>43070</v>
          </cell>
          <cell r="E211">
            <v>1.82083382634648</v>
          </cell>
          <cell r="F211">
            <v>0.0422140763449725</v>
          </cell>
          <cell r="G211">
            <v>-0.0668389542128732</v>
          </cell>
          <cell r="H211">
            <v>0</v>
          </cell>
          <cell r="I211">
            <v>0</v>
          </cell>
          <cell r="J211">
            <v>0</v>
          </cell>
          <cell r="K211">
            <v>15.6562536975986</v>
          </cell>
          <cell r="L211">
            <v>8.15998095748319</v>
          </cell>
          <cell r="M211">
            <v>4.07999047874159</v>
          </cell>
          <cell r="N211">
            <v>0</v>
          </cell>
          <cell r="O211">
            <v>0</v>
          </cell>
          <cell r="P211">
            <v>15.6562536975986</v>
          </cell>
          <cell r="Q211">
            <v>8.15998095748319</v>
          </cell>
          <cell r="R211">
            <v>4.07999047874159</v>
          </cell>
          <cell r="S211">
            <v>0</v>
          </cell>
          <cell r="T211">
            <v>0</v>
          </cell>
          <cell r="U211">
            <v>15.1549615410021</v>
          </cell>
          <cell r="V211">
            <v>15.6562536975986</v>
          </cell>
          <cell r="W211">
            <v>15.6562536975986</v>
          </cell>
          <cell r="X211">
            <v>8.15998095748319</v>
          </cell>
          <cell r="Y211">
            <v>4.07999047874159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0</v>
          </cell>
        </row>
        <row r="212">
          <cell r="D212">
            <v>43101</v>
          </cell>
          <cell r="E212">
            <v>1.87311443485415</v>
          </cell>
          <cell r="F212">
            <v>0.0419745531619977</v>
          </cell>
          <cell r="G212">
            <v>-0.066459709173163</v>
          </cell>
          <cell r="H212">
            <v>0</v>
          </cell>
          <cell r="I212">
            <v>0</v>
          </cell>
          <cell r="J212">
            <v>0</v>
          </cell>
          <cell r="K212">
            <v>16.0483582614061</v>
          </cell>
          <cell r="L212">
            <v>19.1503651982469</v>
          </cell>
          <cell r="M212">
            <v>9.57518259912346</v>
          </cell>
          <cell r="N212">
            <v>1</v>
          </cell>
          <cell r="O212">
            <v>0</v>
          </cell>
          <cell r="P212">
            <v>16.0483582614061</v>
          </cell>
          <cell r="Q212">
            <v>19.1503651982469</v>
          </cell>
          <cell r="R212">
            <v>9.57518259912346</v>
          </cell>
          <cell r="S212">
            <v>1</v>
          </cell>
          <cell r="T212">
            <v>0</v>
          </cell>
          <cell r="U212">
            <v>15.5499104426074</v>
          </cell>
          <cell r="V212">
            <v>16.0483582614061</v>
          </cell>
          <cell r="W212">
            <v>16.0483582614061</v>
          </cell>
          <cell r="X212">
            <v>19.1503651982469</v>
          </cell>
          <cell r="Y212">
            <v>9.57518259912346</v>
          </cell>
          <cell r="Z212">
            <v>1</v>
          </cell>
          <cell r="AA212">
            <v>0</v>
          </cell>
          <cell r="AB212">
            <v>1</v>
          </cell>
          <cell r="AC212">
            <v>1</v>
          </cell>
          <cell r="AD212">
            <v>1</v>
          </cell>
          <cell r="AE212">
            <v>0</v>
          </cell>
          <cell r="AF212">
            <v>5880</v>
          </cell>
          <cell r="AG212">
            <v>0</v>
          </cell>
          <cell r="AH212">
            <v>48000</v>
          </cell>
          <cell r="AI212">
            <v>0</v>
          </cell>
          <cell r="AJ212">
            <v>54000</v>
          </cell>
          <cell r="AK212">
            <v>0</v>
          </cell>
          <cell r="AL212">
            <v>60000</v>
          </cell>
          <cell r="AM212">
            <v>0</v>
          </cell>
          <cell r="AN212">
            <v>60000</v>
          </cell>
          <cell r="AO212">
            <v>0</v>
          </cell>
          <cell r="AP212">
            <v>86400</v>
          </cell>
          <cell r="AQ212">
            <v>0</v>
          </cell>
          <cell r="AR212">
            <v>61200</v>
          </cell>
          <cell r="AS212">
            <v>0</v>
          </cell>
          <cell r="AT212">
            <v>132000</v>
          </cell>
          <cell r="AU212">
            <v>0</v>
          </cell>
          <cell r="AV212">
            <v>152280</v>
          </cell>
          <cell r="AW212">
            <v>447480</v>
          </cell>
          <cell r="AX212">
            <v>507480</v>
          </cell>
          <cell r="AY212">
            <v>62400</v>
          </cell>
          <cell r="AZ212">
            <v>0</v>
          </cell>
          <cell r="BA212">
            <v>60000</v>
          </cell>
          <cell r="BB212">
            <v>0</v>
          </cell>
          <cell r="BC212">
            <v>10560</v>
          </cell>
          <cell r="BD212">
            <v>0</v>
          </cell>
          <cell r="BE212">
            <v>6120</v>
          </cell>
          <cell r="BF212">
            <v>0</v>
          </cell>
          <cell r="BG212">
            <v>20400</v>
          </cell>
          <cell r="BH212">
            <v>0</v>
          </cell>
          <cell r="BI212">
            <v>105600</v>
          </cell>
          <cell r="BJ212">
            <v>0</v>
          </cell>
          <cell r="BK212">
            <v>127200</v>
          </cell>
          <cell r="BL212">
            <v>0</v>
          </cell>
          <cell r="BM212">
            <v>60000</v>
          </cell>
          <cell r="BN212">
            <v>0</v>
          </cell>
          <cell r="BO212">
            <v>63600</v>
          </cell>
          <cell r="BP212">
            <v>0</v>
          </cell>
          <cell r="BQ212">
            <v>62400</v>
          </cell>
          <cell r="BR212">
            <v>0</v>
          </cell>
          <cell r="BS212">
            <v>132000</v>
          </cell>
          <cell r="BT212">
            <v>0</v>
          </cell>
          <cell r="BU212">
            <v>120000</v>
          </cell>
          <cell r="BV212">
            <v>0</v>
          </cell>
          <cell r="BW212">
            <v>371880</v>
          </cell>
          <cell r="BX212">
            <v>623880</v>
          </cell>
          <cell r="BY212">
            <v>830280</v>
          </cell>
        </row>
        <row r="213">
          <cell r="D213">
            <v>43132</v>
          </cell>
          <cell r="E213">
            <v>1.82561121907272</v>
          </cell>
          <cell r="F213">
            <v>0.0417362061895079</v>
          </cell>
          <cell r="G213">
            <v>-0.0660823264667208</v>
          </cell>
          <cell r="H213">
            <v>0</v>
          </cell>
          <cell r="I213">
            <v>0</v>
          </cell>
          <cell r="J213">
            <v>0</v>
          </cell>
          <cell r="K213">
            <v>15.6920841430454</v>
          </cell>
          <cell r="L213">
            <v>15.5636051889266</v>
          </cell>
          <cell r="M213">
            <v>7.78180259446331</v>
          </cell>
          <cell r="N213">
            <v>0</v>
          </cell>
          <cell r="O213">
            <v>0</v>
          </cell>
          <cell r="P213">
            <v>15.6920841430454</v>
          </cell>
          <cell r="Q213">
            <v>15.5636051889266</v>
          </cell>
          <cell r="R213">
            <v>7.78180259446331</v>
          </cell>
          <cell r="S213">
            <v>0</v>
          </cell>
          <cell r="T213">
            <v>0</v>
          </cell>
          <cell r="U213">
            <v>15.196466694545</v>
          </cell>
          <cell r="V213">
            <v>15.6920841430454</v>
          </cell>
          <cell r="W213">
            <v>15.6920841430454</v>
          </cell>
          <cell r="X213">
            <v>15.5636051889266</v>
          </cell>
          <cell r="Y213">
            <v>7.78180259446331</v>
          </cell>
          <cell r="Z213">
            <v>1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</row>
        <row r="214">
          <cell r="D214">
            <v>43160</v>
          </cell>
          <cell r="E214">
            <v>1.76433610284213</v>
          </cell>
          <cell r="F214">
            <v>0.0415219322104443</v>
          </cell>
          <cell r="G214">
            <v>-0.0657430593332035</v>
          </cell>
          <cell r="H214">
            <v>0</v>
          </cell>
          <cell r="I214">
            <v>0</v>
          </cell>
          <cell r="J214">
            <v>0</v>
          </cell>
          <cell r="K214">
            <v>15.232520771316</v>
          </cell>
          <cell r="L214">
            <v>12.0235405117885</v>
          </cell>
          <cell r="M214">
            <v>6.01177025589427</v>
          </cell>
          <cell r="N214">
            <v>0</v>
          </cell>
          <cell r="O214">
            <v>0</v>
          </cell>
          <cell r="P214">
            <v>15.232520771316</v>
          </cell>
          <cell r="Q214">
            <v>12.0235405117885</v>
          </cell>
          <cell r="R214">
            <v>6.01177025589427</v>
          </cell>
          <cell r="S214">
            <v>0</v>
          </cell>
          <cell r="T214">
            <v>0</v>
          </cell>
          <cell r="U214">
            <v>14.7394478263169</v>
          </cell>
          <cell r="V214">
            <v>15.232520771316</v>
          </cell>
          <cell r="W214">
            <v>15.232520771316</v>
          </cell>
          <cell r="X214">
            <v>12.0235405117885</v>
          </cell>
          <cell r="Y214">
            <v>6.01177025589427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</row>
        <row r="215">
          <cell r="D215">
            <v>43191</v>
          </cell>
          <cell r="E215">
            <v>1.69134206351729</v>
          </cell>
          <cell r="F215">
            <v>0.101494285748088</v>
          </cell>
          <cell r="G215">
            <v>-0.065369200990294</v>
          </cell>
          <cell r="H215">
            <v>0</v>
          </cell>
          <cell r="I215">
            <v>0</v>
          </cell>
          <cell r="J215">
            <v>0</v>
          </cell>
          <cell r="K215">
            <v>14.6850654763797</v>
          </cell>
          <cell r="L215">
            <v>11.5646029665634</v>
          </cell>
          <cell r="M215">
            <v>5.78230148328171</v>
          </cell>
          <cell r="N215">
            <v>0</v>
          </cell>
          <cell r="O215">
            <v>0</v>
          </cell>
          <cell r="P215">
            <v>14.6850654763797</v>
          </cell>
          <cell r="Q215">
            <v>11.5646029665634</v>
          </cell>
          <cell r="R215">
            <v>5.78230148328171</v>
          </cell>
          <cell r="S215">
            <v>0</v>
          </cell>
          <cell r="T215">
            <v>0</v>
          </cell>
          <cell r="U215">
            <v>14.1947964689525</v>
          </cell>
          <cell r="V215">
            <v>14.6850654763797</v>
          </cell>
          <cell r="W215">
            <v>14.6850654763797</v>
          </cell>
          <cell r="X215">
            <v>11.5646029665634</v>
          </cell>
          <cell r="Y215">
            <v>5.78230148328171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0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0</v>
          </cell>
        </row>
        <row r="216">
          <cell r="D216">
            <v>43221</v>
          </cell>
          <cell r="E216">
            <v>1.67347253165953</v>
          </cell>
          <cell r="F216">
            <v>0.100935268214999</v>
          </cell>
          <cell r="G216">
            <v>-0.0650091557994909</v>
          </cell>
          <cell r="H216">
            <v>0</v>
          </cell>
          <cell r="I216">
            <v>0</v>
          </cell>
          <cell r="J216">
            <v>0</v>
          </cell>
          <cell r="K216">
            <v>14.5510439874464</v>
          </cell>
          <cell r="L216">
            <v>13.2116738717499</v>
          </cell>
          <cell r="M216">
            <v>6.60583693587495</v>
          </cell>
          <cell r="N216">
            <v>0</v>
          </cell>
          <cell r="O216">
            <v>0</v>
          </cell>
          <cell r="P216">
            <v>14.5510439874464</v>
          </cell>
          <cell r="Q216">
            <v>13.2116738717499</v>
          </cell>
          <cell r="R216">
            <v>6.60583693587495</v>
          </cell>
          <cell r="S216">
            <v>0</v>
          </cell>
          <cell r="T216">
            <v>0</v>
          </cell>
          <cell r="U216">
            <v>14.0634753189503</v>
          </cell>
          <cell r="V216">
            <v>14.5510439874464</v>
          </cell>
          <cell r="W216">
            <v>14.5510439874464</v>
          </cell>
          <cell r="X216">
            <v>13.2116738717499</v>
          </cell>
          <cell r="Y216">
            <v>6.60583693587495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</row>
        <row r="217">
          <cell r="D217">
            <v>43252</v>
          </cell>
          <cell r="E217">
            <v>1.67380766047876</v>
          </cell>
          <cell r="F217">
            <v>0.100360418666917</v>
          </cell>
          <cell r="G217">
            <v>-0.0646389137176755</v>
          </cell>
          <cell r="H217">
            <v>0</v>
          </cell>
          <cell r="I217">
            <v>0</v>
          </cell>
          <cell r="J217">
            <v>0</v>
          </cell>
          <cell r="K217">
            <v>14.5535574535907</v>
          </cell>
          <cell r="L217">
            <v>21.6415505789295</v>
          </cell>
          <cell r="M217">
            <v>10.8207752894648</v>
          </cell>
          <cell r="N217">
            <v>1</v>
          </cell>
          <cell r="O217">
            <v>0</v>
          </cell>
          <cell r="P217">
            <v>14.5535574535907</v>
          </cell>
          <cell r="Q217">
            <v>21.6415505789295</v>
          </cell>
          <cell r="R217">
            <v>10.8207752894648</v>
          </cell>
          <cell r="S217">
            <v>1</v>
          </cell>
          <cell r="T217">
            <v>0</v>
          </cell>
          <cell r="U217">
            <v>14.0687656007081</v>
          </cell>
          <cell r="V217">
            <v>14.5535574535907</v>
          </cell>
          <cell r="W217">
            <v>14.5535574535907</v>
          </cell>
          <cell r="X217">
            <v>21.6415505789295</v>
          </cell>
          <cell r="Y217">
            <v>10.8207752894648</v>
          </cell>
          <cell r="Z217">
            <v>1</v>
          </cell>
          <cell r="AA217">
            <v>0</v>
          </cell>
          <cell r="AB217">
            <v>1</v>
          </cell>
          <cell r="AC217">
            <v>1</v>
          </cell>
          <cell r="AD217">
            <v>1</v>
          </cell>
          <cell r="AE217">
            <v>0</v>
          </cell>
          <cell r="AF217">
            <v>5880</v>
          </cell>
          <cell r="AG217">
            <v>0</v>
          </cell>
          <cell r="AH217">
            <v>48000</v>
          </cell>
          <cell r="AI217">
            <v>0</v>
          </cell>
          <cell r="AJ217">
            <v>54000</v>
          </cell>
          <cell r="AK217">
            <v>0</v>
          </cell>
          <cell r="AL217">
            <v>60000</v>
          </cell>
          <cell r="AM217">
            <v>0</v>
          </cell>
          <cell r="AN217">
            <v>60000</v>
          </cell>
          <cell r="AO217">
            <v>0</v>
          </cell>
          <cell r="AP217">
            <v>86400</v>
          </cell>
          <cell r="AQ217">
            <v>0</v>
          </cell>
          <cell r="AR217">
            <v>61200</v>
          </cell>
          <cell r="AS217">
            <v>0</v>
          </cell>
          <cell r="AT217">
            <v>132000</v>
          </cell>
          <cell r="AU217">
            <v>0</v>
          </cell>
          <cell r="AV217">
            <v>152280</v>
          </cell>
          <cell r="AW217">
            <v>447480</v>
          </cell>
          <cell r="AX217">
            <v>507480</v>
          </cell>
          <cell r="AY217">
            <v>62400</v>
          </cell>
          <cell r="AZ217">
            <v>0</v>
          </cell>
          <cell r="BA217">
            <v>60000</v>
          </cell>
          <cell r="BB217">
            <v>0</v>
          </cell>
          <cell r="BC217">
            <v>10560</v>
          </cell>
          <cell r="BD217">
            <v>0</v>
          </cell>
          <cell r="BE217">
            <v>6120</v>
          </cell>
          <cell r="BF217">
            <v>0</v>
          </cell>
          <cell r="BG217">
            <v>20400</v>
          </cell>
          <cell r="BH217">
            <v>0</v>
          </cell>
          <cell r="BI217">
            <v>105600</v>
          </cell>
          <cell r="BJ217">
            <v>0</v>
          </cell>
          <cell r="BK217">
            <v>127200</v>
          </cell>
          <cell r="BL217">
            <v>0</v>
          </cell>
          <cell r="BM217">
            <v>60000</v>
          </cell>
          <cell r="BN217">
            <v>0</v>
          </cell>
          <cell r="BO217">
            <v>63600</v>
          </cell>
          <cell r="BP217">
            <v>0</v>
          </cell>
          <cell r="BQ217">
            <v>62400</v>
          </cell>
          <cell r="BR217">
            <v>0</v>
          </cell>
          <cell r="BS217">
            <v>132000</v>
          </cell>
          <cell r="BT217">
            <v>0</v>
          </cell>
          <cell r="BU217">
            <v>120000</v>
          </cell>
          <cell r="BV217">
            <v>0</v>
          </cell>
          <cell r="BW217">
            <v>371880</v>
          </cell>
          <cell r="BX217">
            <v>623880</v>
          </cell>
          <cell r="BY217">
            <v>830280</v>
          </cell>
        </row>
        <row r="218">
          <cell r="D218">
            <v>43282</v>
          </cell>
          <cell r="E218">
            <v>1.67472450185594</v>
          </cell>
          <cell r="F218">
            <v>0.0998068137469703</v>
          </cell>
          <cell r="G218">
            <v>-0.0642823546166928</v>
          </cell>
          <cell r="H218">
            <v>0</v>
          </cell>
          <cell r="I218">
            <v>0</v>
          </cell>
          <cell r="J218">
            <v>0</v>
          </cell>
          <cell r="K218">
            <v>14.5604337639196</v>
          </cell>
          <cell r="L218">
            <v>20.4666220566813</v>
          </cell>
          <cell r="M218">
            <v>10.2333110283406</v>
          </cell>
          <cell r="N218">
            <v>1</v>
          </cell>
          <cell r="O218">
            <v>0</v>
          </cell>
          <cell r="P218">
            <v>14.5604337639196</v>
          </cell>
          <cell r="Q218">
            <v>20.4666220566813</v>
          </cell>
          <cell r="R218">
            <v>10.2333110283406</v>
          </cell>
          <cell r="S218">
            <v>1</v>
          </cell>
          <cell r="T218">
            <v>0</v>
          </cell>
          <cell r="U218">
            <v>14.0783161042944</v>
          </cell>
          <cell r="V218">
            <v>14.5604337639196</v>
          </cell>
          <cell r="W218">
            <v>14.5604337639196</v>
          </cell>
          <cell r="X218">
            <v>20.4666220566813</v>
          </cell>
          <cell r="Y218">
            <v>10.2333110283406</v>
          </cell>
          <cell r="Z218">
            <v>1</v>
          </cell>
          <cell r="AA218">
            <v>0</v>
          </cell>
          <cell r="AB218">
            <v>1</v>
          </cell>
          <cell r="AC218">
            <v>1</v>
          </cell>
          <cell r="AD218">
            <v>1</v>
          </cell>
          <cell r="AE218">
            <v>0</v>
          </cell>
          <cell r="AF218">
            <v>5880</v>
          </cell>
          <cell r="AG218">
            <v>0</v>
          </cell>
          <cell r="AH218">
            <v>48000</v>
          </cell>
          <cell r="AI218">
            <v>0</v>
          </cell>
          <cell r="AJ218">
            <v>54000</v>
          </cell>
          <cell r="AK218">
            <v>0</v>
          </cell>
          <cell r="AL218">
            <v>60000</v>
          </cell>
          <cell r="AM218">
            <v>0</v>
          </cell>
          <cell r="AN218">
            <v>60000</v>
          </cell>
          <cell r="AO218">
            <v>0</v>
          </cell>
          <cell r="AP218">
            <v>86400</v>
          </cell>
          <cell r="AQ218">
            <v>0</v>
          </cell>
          <cell r="AR218">
            <v>61200</v>
          </cell>
          <cell r="AS218">
            <v>0</v>
          </cell>
          <cell r="AT218">
            <v>132000</v>
          </cell>
          <cell r="AU218">
            <v>0</v>
          </cell>
          <cell r="AV218">
            <v>152280</v>
          </cell>
          <cell r="AW218">
            <v>447480</v>
          </cell>
          <cell r="AX218">
            <v>507480</v>
          </cell>
          <cell r="AY218">
            <v>62400</v>
          </cell>
          <cell r="AZ218">
            <v>0</v>
          </cell>
          <cell r="BA218">
            <v>60000</v>
          </cell>
          <cell r="BB218">
            <v>0</v>
          </cell>
          <cell r="BC218">
            <v>10560</v>
          </cell>
          <cell r="BD218">
            <v>0</v>
          </cell>
          <cell r="BE218">
            <v>6120</v>
          </cell>
          <cell r="BF218">
            <v>0</v>
          </cell>
          <cell r="BG218">
            <v>20400</v>
          </cell>
          <cell r="BH218">
            <v>0</v>
          </cell>
          <cell r="BI218">
            <v>105600</v>
          </cell>
          <cell r="BJ218">
            <v>0</v>
          </cell>
          <cell r="BK218">
            <v>127200</v>
          </cell>
          <cell r="BL218">
            <v>0</v>
          </cell>
          <cell r="BM218">
            <v>60000</v>
          </cell>
          <cell r="BN218">
            <v>0</v>
          </cell>
          <cell r="BO218">
            <v>63600</v>
          </cell>
          <cell r="BP218">
            <v>0</v>
          </cell>
          <cell r="BQ218">
            <v>62400</v>
          </cell>
          <cell r="BR218">
            <v>0</v>
          </cell>
          <cell r="BS218">
            <v>132000</v>
          </cell>
          <cell r="BT218">
            <v>0</v>
          </cell>
          <cell r="BU218">
            <v>120000</v>
          </cell>
          <cell r="BV218">
            <v>0</v>
          </cell>
          <cell r="BW218">
            <v>371880</v>
          </cell>
          <cell r="BX218">
            <v>623880</v>
          </cell>
          <cell r="BY218">
            <v>830280</v>
          </cell>
        </row>
        <row r="219">
          <cell r="D219">
            <v>43313</v>
          </cell>
          <cell r="E219">
            <v>1.67190017596405</v>
          </cell>
          <cell r="F219">
            <v>0.0992375355954517</v>
          </cell>
          <cell r="G219">
            <v>-0.0639157008919859</v>
          </cell>
          <cell r="H219">
            <v>0</v>
          </cell>
          <cell r="I219">
            <v>0</v>
          </cell>
          <cell r="J219">
            <v>0</v>
          </cell>
          <cell r="K219">
            <v>14.5392513197304</v>
          </cell>
          <cell r="L219">
            <v>23.7138687855743</v>
          </cell>
          <cell r="M219">
            <v>11.8569343927871</v>
          </cell>
          <cell r="N219">
            <v>1</v>
          </cell>
          <cell r="O219">
            <v>0</v>
          </cell>
          <cell r="P219">
            <v>14.5392513197304</v>
          </cell>
          <cell r="Q219">
            <v>23.7138687855743</v>
          </cell>
          <cell r="R219">
            <v>11.8569343927871</v>
          </cell>
          <cell r="S219">
            <v>1</v>
          </cell>
          <cell r="T219">
            <v>0</v>
          </cell>
          <cell r="U219">
            <v>14.0598835630405</v>
          </cell>
          <cell r="V219">
            <v>14.5392513197304</v>
          </cell>
          <cell r="W219">
            <v>14.5392513197304</v>
          </cell>
          <cell r="X219">
            <v>23.7138687855743</v>
          </cell>
          <cell r="Y219">
            <v>11.8569343927871</v>
          </cell>
          <cell r="Z219">
            <v>1</v>
          </cell>
          <cell r="AA219">
            <v>0</v>
          </cell>
          <cell r="AB219">
            <v>1</v>
          </cell>
          <cell r="AC219">
            <v>1</v>
          </cell>
          <cell r="AD219">
            <v>1</v>
          </cell>
          <cell r="AE219">
            <v>0</v>
          </cell>
          <cell r="AF219">
            <v>5880</v>
          </cell>
          <cell r="AG219">
            <v>0</v>
          </cell>
          <cell r="AH219">
            <v>48000</v>
          </cell>
          <cell r="AI219">
            <v>0</v>
          </cell>
          <cell r="AJ219">
            <v>54000</v>
          </cell>
          <cell r="AK219">
            <v>0</v>
          </cell>
          <cell r="AL219">
            <v>60000</v>
          </cell>
          <cell r="AM219">
            <v>0</v>
          </cell>
          <cell r="AN219">
            <v>60000</v>
          </cell>
          <cell r="AO219">
            <v>0</v>
          </cell>
          <cell r="AP219">
            <v>86400</v>
          </cell>
          <cell r="AQ219">
            <v>0</v>
          </cell>
          <cell r="AR219">
            <v>61200</v>
          </cell>
          <cell r="AS219">
            <v>0</v>
          </cell>
          <cell r="AT219">
            <v>132000</v>
          </cell>
          <cell r="AU219">
            <v>0</v>
          </cell>
          <cell r="AV219">
            <v>152280</v>
          </cell>
          <cell r="AW219">
            <v>447480</v>
          </cell>
          <cell r="AX219">
            <v>507480</v>
          </cell>
          <cell r="AY219">
            <v>62400</v>
          </cell>
          <cell r="AZ219">
            <v>0</v>
          </cell>
          <cell r="BA219">
            <v>60000</v>
          </cell>
          <cell r="BB219">
            <v>0</v>
          </cell>
          <cell r="BC219">
            <v>10560</v>
          </cell>
          <cell r="BD219">
            <v>0</v>
          </cell>
          <cell r="BE219">
            <v>6120</v>
          </cell>
          <cell r="BF219">
            <v>0</v>
          </cell>
          <cell r="BG219">
            <v>20400</v>
          </cell>
          <cell r="BH219">
            <v>0</v>
          </cell>
          <cell r="BI219">
            <v>105600</v>
          </cell>
          <cell r="BJ219">
            <v>0</v>
          </cell>
          <cell r="BK219">
            <v>127200</v>
          </cell>
          <cell r="BL219">
            <v>0</v>
          </cell>
          <cell r="BM219">
            <v>60000</v>
          </cell>
          <cell r="BN219">
            <v>0</v>
          </cell>
          <cell r="BO219">
            <v>63600</v>
          </cell>
          <cell r="BP219">
            <v>0</v>
          </cell>
          <cell r="BQ219">
            <v>62400</v>
          </cell>
          <cell r="BR219">
            <v>0</v>
          </cell>
          <cell r="BS219">
            <v>132000</v>
          </cell>
          <cell r="BT219">
            <v>0</v>
          </cell>
          <cell r="BU219">
            <v>120000</v>
          </cell>
          <cell r="BV219">
            <v>0</v>
          </cell>
          <cell r="BW219">
            <v>371880</v>
          </cell>
          <cell r="BX219">
            <v>623880</v>
          </cell>
          <cell r="BY219">
            <v>830280</v>
          </cell>
        </row>
        <row r="220">
          <cell r="D220">
            <v>43344</v>
          </cell>
          <cell r="E220">
            <v>1.66938075153488</v>
          </cell>
          <cell r="F220">
            <v>0.0986710722706452</v>
          </cell>
          <cell r="G220">
            <v>-0.0635508601065172</v>
          </cell>
          <cell r="H220">
            <v>0</v>
          </cell>
          <cell r="I220">
            <v>0</v>
          </cell>
          <cell r="J220">
            <v>0</v>
          </cell>
          <cell r="K220">
            <v>14.5203556365116</v>
          </cell>
          <cell r="L220">
            <v>16.8889421036969</v>
          </cell>
          <cell r="M220">
            <v>8.44447105184847</v>
          </cell>
          <cell r="N220">
            <v>1</v>
          </cell>
          <cell r="O220">
            <v>0</v>
          </cell>
          <cell r="P220">
            <v>14.5203556365116</v>
          </cell>
          <cell r="Q220">
            <v>16.8889421036969</v>
          </cell>
          <cell r="R220">
            <v>8.44447105184847</v>
          </cell>
          <cell r="S220">
            <v>1</v>
          </cell>
          <cell r="T220">
            <v>0</v>
          </cell>
          <cell r="U220">
            <v>14.0437241857127</v>
          </cell>
          <cell r="V220">
            <v>14.5203556365116</v>
          </cell>
          <cell r="W220">
            <v>14.5203556365116</v>
          </cell>
          <cell r="X220">
            <v>16.8889421036969</v>
          </cell>
          <cell r="Y220">
            <v>8.44447105184847</v>
          </cell>
          <cell r="Z220">
            <v>1</v>
          </cell>
          <cell r="AA220">
            <v>0</v>
          </cell>
          <cell r="AB220">
            <v>1</v>
          </cell>
          <cell r="AC220">
            <v>1</v>
          </cell>
          <cell r="AD220">
            <v>1</v>
          </cell>
          <cell r="AE220">
            <v>0</v>
          </cell>
          <cell r="AF220">
            <v>5880</v>
          </cell>
          <cell r="AG220">
            <v>0</v>
          </cell>
          <cell r="AH220">
            <v>48000</v>
          </cell>
          <cell r="AI220">
            <v>0</v>
          </cell>
          <cell r="AJ220">
            <v>54000</v>
          </cell>
          <cell r="AK220">
            <v>0</v>
          </cell>
          <cell r="AL220">
            <v>60000</v>
          </cell>
          <cell r="AM220">
            <v>0</v>
          </cell>
          <cell r="AN220">
            <v>60000</v>
          </cell>
          <cell r="AO220">
            <v>0</v>
          </cell>
          <cell r="AP220">
            <v>86400</v>
          </cell>
          <cell r="AQ220">
            <v>0</v>
          </cell>
          <cell r="AR220">
            <v>61200</v>
          </cell>
          <cell r="AS220">
            <v>0</v>
          </cell>
          <cell r="AT220">
            <v>132000</v>
          </cell>
          <cell r="AU220">
            <v>0</v>
          </cell>
          <cell r="AV220">
            <v>152280</v>
          </cell>
          <cell r="AW220">
            <v>447480</v>
          </cell>
          <cell r="AX220">
            <v>507480</v>
          </cell>
          <cell r="AY220">
            <v>62400</v>
          </cell>
          <cell r="AZ220">
            <v>0</v>
          </cell>
          <cell r="BA220">
            <v>60000</v>
          </cell>
          <cell r="BB220">
            <v>0</v>
          </cell>
          <cell r="BC220">
            <v>10560</v>
          </cell>
          <cell r="BD220">
            <v>0</v>
          </cell>
          <cell r="BE220">
            <v>6120</v>
          </cell>
          <cell r="BF220">
            <v>0</v>
          </cell>
          <cell r="BG220">
            <v>20400</v>
          </cell>
          <cell r="BH220">
            <v>0</v>
          </cell>
          <cell r="BI220">
            <v>105600</v>
          </cell>
          <cell r="BJ220">
            <v>0</v>
          </cell>
          <cell r="BK220">
            <v>127200</v>
          </cell>
          <cell r="BL220">
            <v>0</v>
          </cell>
          <cell r="BM220">
            <v>60000</v>
          </cell>
          <cell r="BN220">
            <v>0</v>
          </cell>
          <cell r="BO220">
            <v>63600</v>
          </cell>
          <cell r="BP220">
            <v>0</v>
          </cell>
          <cell r="BQ220">
            <v>62400</v>
          </cell>
          <cell r="BR220">
            <v>0</v>
          </cell>
          <cell r="BS220">
            <v>132000</v>
          </cell>
          <cell r="BT220">
            <v>0</v>
          </cell>
          <cell r="BU220">
            <v>120000</v>
          </cell>
          <cell r="BV220">
            <v>0</v>
          </cell>
          <cell r="BW220">
            <v>371880</v>
          </cell>
          <cell r="BX220">
            <v>623880</v>
          </cell>
          <cell r="BY220">
            <v>830280</v>
          </cell>
        </row>
        <row r="221">
          <cell r="D221">
            <v>43374</v>
          </cell>
          <cell r="E221">
            <v>1.6701301508078</v>
          </cell>
          <cell r="F221">
            <v>0.0981255515810197</v>
          </cell>
          <cell r="G221">
            <v>-0.0631995077979449</v>
          </cell>
          <cell r="H221">
            <v>0</v>
          </cell>
          <cell r="I221">
            <v>0</v>
          </cell>
          <cell r="J221">
            <v>0</v>
          </cell>
          <cell r="K221">
            <v>14.5259761310585</v>
          </cell>
          <cell r="L221">
            <v>22.7556147777281</v>
          </cell>
          <cell r="M221">
            <v>11.377807388864</v>
          </cell>
          <cell r="N221">
            <v>1</v>
          </cell>
          <cell r="O221">
            <v>0</v>
          </cell>
          <cell r="P221">
            <v>14.5259761310585</v>
          </cell>
          <cell r="Q221">
            <v>22.7556147777281</v>
          </cell>
          <cell r="R221">
            <v>11.377807388864</v>
          </cell>
          <cell r="S221">
            <v>1</v>
          </cell>
          <cell r="T221">
            <v>0</v>
          </cell>
          <cell r="U221">
            <v>14.0519798225739</v>
          </cell>
          <cell r="V221">
            <v>14.5259761310585</v>
          </cell>
          <cell r="W221">
            <v>14.5259761310585</v>
          </cell>
          <cell r="X221">
            <v>22.7556147777281</v>
          </cell>
          <cell r="Y221">
            <v>11.377807388864</v>
          </cell>
          <cell r="Z221">
            <v>1</v>
          </cell>
          <cell r="AA221">
            <v>0</v>
          </cell>
          <cell r="AB221">
            <v>1</v>
          </cell>
          <cell r="AC221">
            <v>1</v>
          </cell>
          <cell r="AD221">
            <v>1</v>
          </cell>
          <cell r="AE221">
            <v>0</v>
          </cell>
          <cell r="AF221">
            <v>5880</v>
          </cell>
          <cell r="AG221">
            <v>0</v>
          </cell>
          <cell r="AH221">
            <v>48000</v>
          </cell>
          <cell r="AI221">
            <v>0</v>
          </cell>
          <cell r="AJ221">
            <v>54000</v>
          </cell>
          <cell r="AK221">
            <v>0</v>
          </cell>
          <cell r="AL221">
            <v>60000</v>
          </cell>
          <cell r="AM221">
            <v>0</v>
          </cell>
          <cell r="AN221">
            <v>60000</v>
          </cell>
          <cell r="AO221">
            <v>0</v>
          </cell>
          <cell r="AP221">
            <v>86400</v>
          </cell>
          <cell r="AQ221">
            <v>0</v>
          </cell>
          <cell r="AR221">
            <v>61200</v>
          </cell>
          <cell r="AS221">
            <v>0</v>
          </cell>
          <cell r="AT221">
            <v>132000</v>
          </cell>
          <cell r="AU221">
            <v>0</v>
          </cell>
          <cell r="AV221">
            <v>152280</v>
          </cell>
          <cell r="AW221">
            <v>447480</v>
          </cell>
          <cell r="AX221">
            <v>507480</v>
          </cell>
          <cell r="AY221">
            <v>62400</v>
          </cell>
          <cell r="AZ221">
            <v>0</v>
          </cell>
          <cell r="BA221">
            <v>60000</v>
          </cell>
          <cell r="BB221">
            <v>0</v>
          </cell>
          <cell r="BC221">
            <v>10560</v>
          </cell>
          <cell r="BD221">
            <v>0</v>
          </cell>
          <cell r="BE221">
            <v>6120</v>
          </cell>
          <cell r="BF221">
            <v>0</v>
          </cell>
          <cell r="BG221">
            <v>20400</v>
          </cell>
          <cell r="BH221">
            <v>0</v>
          </cell>
          <cell r="BI221">
            <v>105600</v>
          </cell>
          <cell r="BJ221">
            <v>0</v>
          </cell>
          <cell r="BK221">
            <v>127200</v>
          </cell>
          <cell r="BL221">
            <v>0</v>
          </cell>
          <cell r="BM221">
            <v>60000</v>
          </cell>
          <cell r="BN221">
            <v>0</v>
          </cell>
          <cell r="BO221">
            <v>63600</v>
          </cell>
          <cell r="BP221">
            <v>0</v>
          </cell>
          <cell r="BQ221">
            <v>62400</v>
          </cell>
          <cell r="BR221">
            <v>0</v>
          </cell>
          <cell r="BS221">
            <v>132000</v>
          </cell>
          <cell r="BT221">
            <v>0</v>
          </cell>
          <cell r="BU221">
            <v>120000</v>
          </cell>
          <cell r="BV221">
            <v>0</v>
          </cell>
          <cell r="BW221">
            <v>371880</v>
          </cell>
          <cell r="BX221">
            <v>623880</v>
          </cell>
          <cell r="BY221">
            <v>830280</v>
          </cell>
        </row>
        <row r="222">
          <cell r="D222">
            <v>43405</v>
          </cell>
          <cell r="E222">
            <v>1.7068843159533</v>
          </cell>
          <cell r="F222">
            <v>0.0396872927561318</v>
          </cell>
          <cell r="G222">
            <v>-0.0628382135305421</v>
          </cell>
          <cell r="H222">
            <v>0</v>
          </cell>
          <cell r="I222">
            <v>0</v>
          </cell>
          <cell r="J222">
            <v>0</v>
          </cell>
          <cell r="K222">
            <v>14.8016323696498</v>
          </cell>
          <cell r="L222">
            <v>12.703703974774</v>
          </cell>
          <cell r="M222">
            <v>6.35185198738701</v>
          </cell>
          <cell r="N222">
            <v>0</v>
          </cell>
          <cell r="O222">
            <v>0</v>
          </cell>
          <cell r="P222">
            <v>14.8016323696498</v>
          </cell>
          <cell r="Q222">
            <v>12.703703974774</v>
          </cell>
          <cell r="R222">
            <v>6.35185198738701</v>
          </cell>
          <cell r="S222">
            <v>0</v>
          </cell>
          <cell r="T222">
            <v>0</v>
          </cell>
          <cell r="U222">
            <v>14.3303457681707</v>
          </cell>
          <cell r="V222">
            <v>14.8016323696498</v>
          </cell>
          <cell r="W222">
            <v>14.8016323696498</v>
          </cell>
          <cell r="X222">
            <v>12.703703974774</v>
          </cell>
          <cell r="Y222">
            <v>6.35185198738701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</row>
        <row r="223">
          <cell r="D223">
            <v>43435</v>
          </cell>
          <cell r="E223">
            <v>1.73854536818382</v>
          </cell>
          <cell r="F223">
            <v>0.0394675452482139</v>
          </cell>
          <cell r="G223">
            <v>-0.0624902799763386</v>
          </cell>
          <cell r="H223">
            <v>0</v>
          </cell>
          <cell r="I223">
            <v>0</v>
          </cell>
          <cell r="J223">
            <v>0</v>
          </cell>
          <cell r="K223">
            <v>15.0390902613787</v>
          </cell>
          <cell r="L223">
            <v>7.69992074020029</v>
          </cell>
          <cell r="M223">
            <v>3.84996037010014</v>
          </cell>
          <cell r="N223">
            <v>0</v>
          </cell>
          <cell r="O223">
            <v>0</v>
          </cell>
          <cell r="P223">
            <v>15.0390902613787</v>
          </cell>
          <cell r="Q223">
            <v>7.69992074020029</v>
          </cell>
          <cell r="R223">
            <v>3.84996037010014</v>
          </cell>
          <cell r="S223">
            <v>0</v>
          </cell>
          <cell r="T223">
            <v>0</v>
          </cell>
          <cell r="U223">
            <v>14.5704131615561</v>
          </cell>
          <cell r="V223">
            <v>15.0390902613787</v>
          </cell>
          <cell r="W223">
            <v>15.0390902613787</v>
          </cell>
          <cell r="X223">
            <v>7.69992074020029</v>
          </cell>
          <cell r="Y223">
            <v>3.84996037010014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</row>
        <row r="224">
          <cell r="D224">
            <v>43466</v>
          </cell>
          <cell r="E224">
            <v>1.78712704162647</v>
          </cell>
          <cell r="F224">
            <v>0.0392415818838383</v>
          </cell>
          <cell r="G224">
            <v>-0.0621325046494106</v>
          </cell>
          <cell r="H224">
            <v>0</v>
          </cell>
          <cell r="I224">
            <v>0</v>
          </cell>
          <cell r="J224">
            <v>0</v>
          </cell>
          <cell r="K224">
            <v>15.4034528121985</v>
          </cell>
          <cell r="L224">
            <v>17.9773207913057</v>
          </cell>
          <cell r="M224">
            <v>8.98866039565287</v>
          </cell>
          <cell r="N224">
            <v>1</v>
          </cell>
          <cell r="O224">
            <v>0</v>
          </cell>
          <cell r="P224">
            <v>15.4034528121985</v>
          </cell>
          <cell r="Q224">
            <v>17.9773207913057</v>
          </cell>
          <cell r="R224">
            <v>8.98866039565287</v>
          </cell>
          <cell r="S224">
            <v>1</v>
          </cell>
          <cell r="T224">
            <v>0</v>
          </cell>
          <cell r="U224">
            <v>14.9374590273279</v>
          </cell>
          <cell r="V224">
            <v>15.4034528121985</v>
          </cell>
          <cell r="W224">
            <v>15.4034528121985</v>
          </cell>
          <cell r="X224">
            <v>17.9773207913057</v>
          </cell>
          <cell r="Y224">
            <v>8.98866039565287</v>
          </cell>
          <cell r="Z224">
            <v>1</v>
          </cell>
          <cell r="AA224">
            <v>0</v>
          </cell>
          <cell r="AB224">
            <v>1</v>
          </cell>
          <cell r="AC224">
            <v>1</v>
          </cell>
          <cell r="AD224">
            <v>1</v>
          </cell>
          <cell r="AE224">
            <v>0</v>
          </cell>
          <cell r="AF224">
            <v>5880</v>
          </cell>
          <cell r="AG224">
            <v>0</v>
          </cell>
          <cell r="AH224">
            <v>48000</v>
          </cell>
          <cell r="AI224">
            <v>0</v>
          </cell>
          <cell r="AJ224">
            <v>54000</v>
          </cell>
          <cell r="AK224">
            <v>0</v>
          </cell>
          <cell r="AL224">
            <v>60000</v>
          </cell>
          <cell r="AM224">
            <v>0</v>
          </cell>
          <cell r="AN224">
            <v>60000</v>
          </cell>
          <cell r="AO224">
            <v>0</v>
          </cell>
          <cell r="AP224">
            <v>86400</v>
          </cell>
          <cell r="AQ224">
            <v>0</v>
          </cell>
          <cell r="AR224">
            <v>61200</v>
          </cell>
          <cell r="AS224">
            <v>0</v>
          </cell>
          <cell r="AT224">
            <v>132000</v>
          </cell>
          <cell r="AU224">
            <v>0</v>
          </cell>
          <cell r="AV224">
            <v>152280</v>
          </cell>
          <cell r="AW224">
            <v>447480</v>
          </cell>
          <cell r="AX224">
            <v>507480</v>
          </cell>
          <cell r="AY224">
            <v>62400</v>
          </cell>
          <cell r="AZ224">
            <v>0</v>
          </cell>
          <cell r="BA224">
            <v>60000</v>
          </cell>
          <cell r="BB224">
            <v>0</v>
          </cell>
          <cell r="BC224">
            <v>10560</v>
          </cell>
          <cell r="BD224">
            <v>0</v>
          </cell>
          <cell r="BE224">
            <v>6120</v>
          </cell>
          <cell r="BF224">
            <v>0</v>
          </cell>
          <cell r="BG224">
            <v>20400</v>
          </cell>
          <cell r="BH224">
            <v>0</v>
          </cell>
          <cell r="BI224">
            <v>105600</v>
          </cell>
          <cell r="BJ224">
            <v>0</v>
          </cell>
          <cell r="BK224">
            <v>127200</v>
          </cell>
          <cell r="BL224">
            <v>0</v>
          </cell>
          <cell r="BM224">
            <v>60000</v>
          </cell>
          <cell r="BN224">
            <v>0</v>
          </cell>
          <cell r="BO224">
            <v>63600</v>
          </cell>
          <cell r="BP224">
            <v>0</v>
          </cell>
          <cell r="BQ224">
            <v>62400</v>
          </cell>
          <cell r="BR224">
            <v>0</v>
          </cell>
          <cell r="BS224">
            <v>132000</v>
          </cell>
          <cell r="BT224">
            <v>0</v>
          </cell>
          <cell r="BU224">
            <v>120000</v>
          </cell>
          <cell r="BV224">
            <v>0</v>
          </cell>
          <cell r="BW224">
            <v>371880</v>
          </cell>
          <cell r="BX224">
            <v>623880</v>
          </cell>
          <cell r="BY224">
            <v>830280</v>
          </cell>
        </row>
        <row r="225">
          <cell r="D225">
            <v>43497</v>
          </cell>
          <cell r="E225">
            <v>1.74242264000853</v>
          </cell>
          <cell r="F225">
            <v>0.100793248442367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15.068169800064</v>
          </cell>
          <cell r="L225">
            <v>14.622921914263</v>
          </cell>
          <cell r="M225">
            <v>7.31146095713152</v>
          </cell>
          <cell r="N225">
            <v>0</v>
          </cell>
          <cell r="O225">
            <v>0</v>
          </cell>
          <cell r="P225">
            <v>15.068169800064</v>
          </cell>
          <cell r="Q225">
            <v>14.622921914263</v>
          </cell>
          <cell r="R225">
            <v>7.31146095713152</v>
          </cell>
          <cell r="S225">
            <v>0</v>
          </cell>
          <cell r="T225">
            <v>0</v>
          </cell>
          <cell r="U225">
            <v>15.068169800064</v>
          </cell>
          <cell r="V225">
            <v>15.068169800064</v>
          </cell>
          <cell r="W225">
            <v>15.068169800064</v>
          </cell>
          <cell r="X225">
            <v>14.622921914263</v>
          </cell>
          <cell r="Y225">
            <v>7.31146095713152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</row>
        <row r="226">
          <cell r="D226">
            <v>43525</v>
          </cell>
          <cell r="E226">
            <v>1.68487800270964</v>
          </cell>
          <cell r="F226">
            <v>0.100271104019963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14.6365850203223</v>
          </cell>
          <cell r="L226">
            <v>11.3126183010497</v>
          </cell>
          <cell r="M226">
            <v>5.65630915052485</v>
          </cell>
          <cell r="N226">
            <v>0</v>
          </cell>
          <cell r="O226">
            <v>0</v>
          </cell>
          <cell r="P226">
            <v>14.6365850203223</v>
          </cell>
          <cell r="Q226">
            <v>11.3126183010497</v>
          </cell>
          <cell r="R226">
            <v>5.65630915052485</v>
          </cell>
          <cell r="S226">
            <v>0</v>
          </cell>
          <cell r="T226">
            <v>0</v>
          </cell>
          <cell r="U226">
            <v>14.6365850203223</v>
          </cell>
          <cell r="V226">
            <v>14.6365850203223</v>
          </cell>
          <cell r="W226">
            <v>14.6365850203223</v>
          </cell>
          <cell r="X226">
            <v>11.3126183010497</v>
          </cell>
          <cell r="Y226">
            <v>5.65630915052485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</row>
        <row r="227">
          <cell r="D227">
            <v>43556</v>
          </cell>
          <cell r="E227">
            <v>1.61635762095196</v>
          </cell>
          <cell r="F227">
            <v>0.121403701135966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14.1226821571397</v>
          </cell>
          <cell r="L227">
            <v>10.8840428063446</v>
          </cell>
          <cell r="M227">
            <v>5.44202140317228</v>
          </cell>
          <cell r="N227">
            <v>0</v>
          </cell>
          <cell r="O227">
            <v>0</v>
          </cell>
          <cell r="P227">
            <v>14.1226821571397</v>
          </cell>
          <cell r="Q227">
            <v>10.8840428063446</v>
          </cell>
          <cell r="R227">
            <v>5.44202140317228</v>
          </cell>
          <cell r="S227">
            <v>0</v>
          </cell>
          <cell r="T227">
            <v>0</v>
          </cell>
          <cell r="U227">
            <v>14.1226821571397</v>
          </cell>
          <cell r="V227">
            <v>14.1226821571397</v>
          </cell>
          <cell r="W227">
            <v>14.1226821571397</v>
          </cell>
          <cell r="X227">
            <v>10.8840428063446</v>
          </cell>
          <cell r="Y227">
            <v>5.44202140317228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</row>
        <row r="228">
          <cell r="D228">
            <v>43586</v>
          </cell>
          <cell r="E228">
            <v>1.59937940622663</v>
          </cell>
          <cell r="F228">
            <v>0.120728999370237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13.9953455466998</v>
          </cell>
          <cell r="L228">
            <v>12.4226142702988</v>
          </cell>
          <cell r="M228">
            <v>6.2113071351494</v>
          </cell>
          <cell r="N228">
            <v>0</v>
          </cell>
          <cell r="O228">
            <v>0</v>
          </cell>
          <cell r="P228">
            <v>13.9953455466998</v>
          </cell>
          <cell r="Q228">
            <v>12.4226142702988</v>
          </cell>
          <cell r="R228">
            <v>6.2113071351494</v>
          </cell>
          <cell r="S228">
            <v>0</v>
          </cell>
          <cell r="T228">
            <v>0</v>
          </cell>
          <cell r="U228">
            <v>13.9953455466998</v>
          </cell>
          <cell r="V228">
            <v>13.9953455466998</v>
          </cell>
          <cell r="W228">
            <v>13.9953455466998</v>
          </cell>
          <cell r="X228">
            <v>12.4226142702988</v>
          </cell>
          <cell r="Y228">
            <v>6.2113071351494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</row>
        <row r="229">
          <cell r="D229">
            <v>43617</v>
          </cell>
          <cell r="E229">
            <v>1.59940981013642</v>
          </cell>
          <cell r="F229">
            <v>0.120035229289562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13.9955735760231</v>
          </cell>
          <cell r="L229">
            <v>20.3005805593329</v>
          </cell>
          <cell r="M229">
            <v>10.1502902796664</v>
          </cell>
          <cell r="N229">
            <v>1</v>
          </cell>
          <cell r="O229">
            <v>0</v>
          </cell>
          <cell r="P229">
            <v>13.9955735760231</v>
          </cell>
          <cell r="Q229">
            <v>20.3005805593329</v>
          </cell>
          <cell r="R229">
            <v>10.1502902796664</v>
          </cell>
          <cell r="S229">
            <v>1</v>
          </cell>
          <cell r="T229">
            <v>0</v>
          </cell>
          <cell r="U229">
            <v>13.9955735760231</v>
          </cell>
          <cell r="V229">
            <v>13.9955735760231</v>
          </cell>
          <cell r="W229">
            <v>13.9955735760231</v>
          </cell>
          <cell r="X229">
            <v>20.3005805593329</v>
          </cell>
          <cell r="Y229">
            <v>10.1502902796664</v>
          </cell>
          <cell r="Z229">
            <v>1</v>
          </cell>
          <cell r="AA229">
            <v>0</v>
          </cell>
          <cell r="AB229">
            <v>1</v>
          </cell>
          <cell r="AC229">
            <v>1</v>
          </cell>
          <cell r="AD229">
            <v>1</v>
          </cell>
          <cell r="AE229">
            <v>0</v>
          </cell>
          <cell r="AF229">
            <v>5880</v>
          </cell>
          <cell r="AG229">
            <v>0</v>
          </cell>
          <cell r="AH229">
            <v>48000</v>
          </cell>
          <cell r="AI229">
            <v>0</v>
          </cell>
          <cell r="AJ229">
            <v>54000</v>
          </cell>
          <cell r="AK229">
            <v>0</v>
          </cell>
          <cell r="AL229">
            <v>60000</v>
          </cell>
          <cell r="AM229">
            <v>0</v>
          </cell>
          <cell r="AN229">
            <v>60000</v>
          </cell>
          <cell r="AO229">
            <v>0</v>
          </cell>
          <cell r="AP229">
            <v>86400</v>
          </cell>
          <cell r="AQ229">
            <v>0</v>
          </cell>
          <cell r="AR229">
            <v>61200</v>
          </cell>
          <cell r="AS229">
            <v>0</v>
          </cell>
          <cell r="AT229">
            <v>132000</v>
          </cell>
          <cell r="AU229">
            <v>0</v>
          </cell>
          <cell r="AV229">
            <v>152280</v>
          </cell>
          <cell r="AW229">
            <v>447480</v>
          </cell>
          <cell r="AX229">
            <v>507480</v>
          </cell>
          <cell r="AY229">
            <v>62400</v>
          </cell>
          <cell r="AZ229">
            <v>0</v>
          </cell>
          <cell r="BA229">
            <v>60000</v>
          </cell>
          <cell r="BB229">
            <v>0</v>
          </cell>
          <cell r="BC229">
            <v>10560</v>
          </cell>
          <cell r="BD229">
            <v>0</v>
          </cell>
          <cell r="BE229">
            <v>6120</v>
          </cell>
          <cell r="BF229">
            <v>0</v>
          </cell>
          <cell r="BG229">
            <v>20400</v>
          </cell>
          <cell r="BH229">
            <v>0</v>
          </cell>
          <cell r="BI229">
            <v>105600</v>
          </cell>
          <cell r="BJ229">
            <v>0</v>
          </cell>
          <cell r="BK229">
            <v>127200</v>
          </cell>
          <cell r="BL229">
            <v>0</v>
          </cell>
          <cell r="BM229">
            <v>60000</v>
          </cell>
          <cell r="BN229">
            <v>0</v>
          </cell>
          <cell r="BO229">
            <v>63600</v>
          </cell>
          <cell r="BP229">
            <v>0</v>
          </cell>
          <cell r="BQ229">
            <v>62400</v>
          </cell>
          <cell r="BR229">
            <v>0</v>
          </cell>
          <cell r="BS229">
            <v>132000</v>
          </cell>
          <cell r="BT229">
            <v>0</v>
          </cell>
          <cell r="BU229">
            <v>120000</v>
          </cell>
          <cell r="BV229">
            <v>0</v>
          </cell>
          <cell r="BW229">
            <v>371880</v>
          </cell>
          <cell r="BX229">
            <v>623880</v>
          </cell>
          <cell r="BY229">
            <v>830280</v>
          </cell>
        </row>
        <row r="230">
          <cell r="D230">
            <v>43647</v>
          </cell>
          <cell r="E230">
            <v>1.59999394617076</v>
          </cell>
          <cell r="F230">
            <v>0.119367137288431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13.9999545962807</v>
          </cell>
          <cell r="L230">
            <v>19.2356900645851</v>
          </cell>
          <cell r="M230">
            <v>9.61784503229256</v>
          </cell>
          <cell r="N230">
            <v>1</v>
          </cell>
          <cell r="O230">
            <v>0</v>
          </cell>
          <cell r="P230">
            <v>13.9999545962807</v>
          </cell>
          <cell r="Q230">
            <v>19.2356900645851</v>
          </cell>
          <cell r="R230">
            <v>9.61784503229256</v>
          </cell>
          <cell r="S230">
            <v>1</v>
          </cell>
          <cell r="T230">
            <v>0</v>
          </cell>
          <cell r="U230">
            <v>13.9999545962807</v>
          </cell>
          <cell r="V230">
            <v>13.9999545962807</v>
          </cell>
          <cell r="W230">
            <v>13.9999545962807</v>
          </cell>
          <cell r="X230">
            <v>19.2356900645851</v>
          </cell>
          <cell r="Y230">
            <v>9.61784503229256</v>
          </cell>
          <cell r="Z230">
            <v>1</v>
          </cell>
          <cell r="AA230">
            <v>0</v>
          </cell>
          <cell r="AB230">
            <v>1</v>
          </cell>
          <cell r="AC230">
            <v>1</v>
          </cell>
          <cell r="AD230">
            <v>1</v>
          </cell>
          <cell r="AE230">
            <v>0</v>
          </cell>
          <cell r="AF230">
            <v>5880</v>
          </cell>
          <cell r="AG230">
            <v>0</v>
          </cell>
          <cell r="AH230">
            <v>48000</v>
          </cell>
          <cell r="AI230">
            <v>0</v>
          </cell>
          <cell r="AJ230">
            <v>54000</v>
          </cell>
          <cell r="AK230">
            <v>0</v>
          </cell>
          <cell r="AL230">
            <v>60000</v>
          </cell>
          <cell r="AM230">
            <v>0</v>
          </cell>
          <cell r="AN230">
            <v>60000</v>
          </cell>
          <cell r="AO230">
            <v>0</v>
          </cell>
          <cell r="AP230">
            <v>86400</v>
          </cell>
          <cell r="AQ230">
            <v>0</v>
          </cell>
          <cell r="AR230">
            <v>61200</v>
          </cell>
          <cell r="AS230">
            <v>0</v>
          </cell>
          <cell r="AT230">
            <v>132000</v>
          </cell>
          <cell r="AU230">
            <v>0</v>
          </cell>
          <cell r="AV230">
            <v>152280</v>
          </cell>
          <cell r="AW230">
            <v>447480</v>
          </cell>
          <cell r="AX230">
            <v>507480</v>
          </cell>
          <cell r="AY230">
            <v>62400</v>
          </cell>
          <cell r="AZ230">
            <v>0</v>
          </cell>
          <cell r="BA230">
            <v>60000</v>
          </cell>
          <cell r="BB230">
            <v>0</v>
          </cell>
          <cell r="BC230">
            <v>10560</v>
          </cell>
          <cell r="BD230">
            <v>0</v>
          </cell>
          <cell r="BE230">
            <v>6120</v>
          </cell>
          <cell r="BF230">
            <v>0</v>
          </cell>
          <cell r="BG230">
            <v>20400</v>
          </cell>
          <cell r="BH230">
            <v>0</v>
          </cell>
          <cell r="BI230">
            <v>105600</v>
          </cell>
          <cell r="BJ230">
            <v>0</v>
          </cell>
          <cell r="BK230">
            <v>127200</v>
          </cell>
          <cell r="BL230">
            <v>0</v>
          </cell>
          <cell r="BM230">
            <v>60000</v>
          </cell>
          <cell r="BN230">
            <v>0</v>
          </cell>
          <cell r="BO230">
            <v>63600</v>
          </cell>
          <cell r="BP230">
            <v>0</v>
          </cell>
          <cell r="BQ230">
            <v>62400</v>
          </cell>
          <cell r="BR230">
            <v>0</v>
          </cell>
          <cell r="BS230">
            <v>132000</v>
          </cell>
          <cell r="BT230">
            <v>0</v>
          </cell>
          <cell r="BU230">
            <v>120000</v>
          </cell>
          <cell r="BV230">
            <v>0</v>
          </cell>
          <cell r="BW230">
            <v>371880</v>
          </cell>
          <cell r="BX230">
            <v>623880</v>
          </cell>
          <cell r="BY230">
            <v>830280</v>
          </cell>
        </row>
        <row r="231">
          <cell r="D231">
            <v>43678</v>
          </cell>
          <cell r="E231">
            <v>1.59707355118308</v>
          </cell>
          <cell r="F231">
            <v>0.118680170388112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13.9780516338731</v>
          </cell>
          <cell r="L231">
            <v>22.2688327870681</v>
          </cell>
          <cell r="M231">
            <v>11.1344163935341</v>
          </cell>
          <cell r="N231">
            <v>1</v>
          </cell>
          <cell r="O231">
            <v>0</v>
          </cell>
          <cell r="P231">
            <v>13.9780516338731</v>
          </cell>
          <cell r="Q231">
            <v>22.2688327870681</v>
          </cell>
          <cell r="R231">
            <v>11.1344163935341</v>
          </cell>
          <cell r="S231">
            <v>1</v>
          </cell>
          <cell r="T231">
            <v>0</v>
          </cell>
          <cell r="U231">
            <v>13.9780516338731</v>
          </cell>
          <cell r="V231">
            <v>13.9780516338731</v>
          </cell>
          <cell r="W231">
            <v>13.9780516338731</v>
          </cell>
          <cell r="X231">
            <v>22.2688327870681</v>
          </cell>
          <cell r="Y231">
            <v>11.1344163935341</v>
          </cell>
          <cell r="Z231">
            <v>1</v>
          </cell>
          <cell r="AA231">
            <v>0</v>
          </cell>
          <cell r="AB231">
            <v>1</v>
          </cell>
          <cell r="AC231">
            <v>1</v>
          </cell>
          <cell r="AD231">
            <v>1</v>
          </cell>
          <cell r="AE231">
            <v>0</v>
          </cell>
          <cell r="AF231">
            <v>5880</v>
          </cell>
          <cell r="AG231">
            <v>0</v>
          </cell>
          <cell r="AH231">
            <v>48000</v>
          </cell>
          <cell r="AI231">
            <v>0</v>
          </cell>
          <cell r="AJ231">
            <v>54000</v>
          </cell>
          <cell r="AK231">
            <v>0</v>
          </cell>
          <cell r="AL231">
            <v>60000</v>
          </cell>
          <cell r="AM231">
            <v>0</v>
          </cell>
          <cell r="AN231">
            <v>60000</v>
          </cell>
          <cell r="AO231">
            <v>0</v>
          </cell>
          <cell r="AP231">
            <v>86400</v>
          </cell>
          <cell r="AQ231">
            <v>0</v>
          </cell>
          <cell r="AR231">
            <v>61200</v>
          </cell>
          <cell r="AS231">
            <v>0</v>
          </cell>
          <cell r="AT231">
            <v>132000</v>
          </cell>
          <cell r="AU231">
            <v>0</v>
          </cell>
          <cell r="AV231">
            <v>152280</v>
          </cell>
          <cell r="AW231">
            <v>447480</v>
          </cell>
          <cell r="AX231">
            <v>507480</v>
          </cell>
          <cell r="AY231">
            <v>62400</v>
          </cell>
          <cell r="AZ231">
            <v>0</v>
          </cell>
          <cell r="BA231">
            <v>60000</v>
          </cell>
          <cell r="BB231">
            <v>0</v>
          </cell>
          <cell r="BC231">
            <v>10560</v>
          </cell>
          <cell r="BD231">
            <v>0</v>
          </cell>
          <cell r="BE231">
            <v>6120</v>
          </cell>
          <cell r="BF231">
            <v>0</v>
          </cell>
          <cell r="BG231">
            <v>20400</v>
          </cell>
          <cell r="BH231">
            <v>0</v>
          </cell>
          <cell r="BI231">
            <v>105600</v>
          </cell>
          <cell r="BJ231">
            <v>0</v>
          </cell>
          <cell r="BK231">
            <v>127200</v>
          </cell>
          <cell r="BL231">
            <v>0</v>
          </cell>
          <cell r="BM231">
            <v>60000</v>
          </cell>
          <cell r="BN231">
            <v>0</v>
          </cell>
          <cell r="BO231">
            <v>63600</v>
          </cell>
          <cell r="BP231">
            <v>0</v>
          </cell>
          <cell r="BQ231">
            <v>62400</v>
          </cell>
          <cell r="BR231">
            <v>0</v>
          </cell>
          <cell r="BS231">
            <v>132000</v>
          </cell>
          <cell r="BT231">
            <v>0</v>
          </cell>
          <cell r="BU231">
            <v>120000</v>
          </cell>
          <cell r="BV231">
            <v>0</v>
          </cell>
          <cell r="BW231">
            <v>371880</v>
          </cell>
          <cell r="BX231">
            <v>623880</v>
          </cell>
          <cell r="BY231">
            <v>830280</v>
          </cell>
        </row>
        <row r="232">
          <cell r="D232">
            <v>43709</v>
          </cell>
          <cell r="E232">
            <v>1.59443936965444</v>
          </cell>
          <cell r="F232">
            <v>0.117996640275348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13.9582952724083</v>
          </cell>
          <cell r="L232">
            <v>15.8890993769028</v>
          </cell>
          <cell r="M232">
            <v>7.94454968845139</v>
          </cell>
          <cell r="N232">
            <v>1</v>
          </cell>
          <cell r="O232">
            <v>0</v>
          </cell>
          <cell r="P232">
            <v>13.9582952724083</v>
          </cell>
          <cell r="Q232">
            <v>15.8890993769028</v>
          </cell>
          <cell r="R232">
            <v>7.94454968845139</v>
          </cell>
          <cell r="S232">
            <v>1</v>
          </cell>
          <cell r="T232">
            <v>0</v>
          </cell>
          <cell r="U232">
            <v>13.9582952724083</v>
          </cell>
          <cell r="V232">
            <v>13.9582952724083</v>
          </cell>
          <cell r="W232">
            <v>13.9582952724083</v>
          </cell>
          <cell r="X232">
            <v>15.8890993769028</v>
          </cell>
          <cell r="Y232">
            <v>7.94454968845139</v>
          </cell>
          <cell r="Z232">
            <v>1</v>
          </cell>
          <cell r="AA232">
            <v>0</v>
          </cell>
          <cell r="AB232">
            <v>1</v>
          </cell>
          <cell r="AC232">
            <v>1</v>
          </cell>
          <cell r="AD232">
            <v>1</v>
          </cell>
          <cell r="AE232">
            <v>0</v>
          </cell>
          <cell r="AF232">
            <v>5880</v>
          </cell>
          <cell r="AG232">
            <v>0</v>
          </cell>
          <cell r="AH232">
            <v>48000</v>
          </cell>
          <cell r="AI232">
            <v>0</v>
          </cell>
          <cell r="AJ232">
            <v>54000</v>
          </cell>
          <cell r="AK232">
            <v>0</v>
          </cell>
          <cell r="AL232">
            <v>60000</v>
          </cell>
          <cell r="AM232">
            <v>0</v>
          </cell>
          <cell r="AN232">
            <v>60000</v>
          </cell>
          <cell r="AO232">
            <v>0</v>
          </cell>
          <cell r="AP232">
            <v>86400</v>
          </cell>
          <cell r="AQ232">
            <v>0</v>
          </cell>
          <cell r="AR232">
            <v>61200</v>
          </cell>
          <cell r="AS232">
            <v>0</v>
          </cell>
          <cell r="AT232">
            <v>132000</v>
          </cell>
          <cell r="AU232">
            <v>0</v>
          </cell>
          <cell r="AV232">
            <v>152280</v>
          </cell>
          <cell r="AW232">
            <v>447480</v>
          </cell>
          <cell r="AX232">
            <v>507480</v>
          </cell>
          <cell r="AY232">
            <v>62400</v>
          </cell>
          <cell r="AZ232">
            <v>0</v>
          </cell>
          <cell r="BA232">
            <v>60000</v>
          </cell>
          <cell r="BB232">
            <v>0</v>
          </cell>
          <cell r="BC232">
            <v>10560</v>
          </cell>
          <cell r="BD232">
            <v>0</v>
          </cell>
          <cell r="BE232">
            <v>6120</v>
          </cell>
          <cell r="BF232">
            <v>0</v>
          </cell>
          <cell r="BG232">
            <v>20400</v>
          </cell>
          <cell r="BH232">
            <v>0</v>
          </cell>
          <cell r="BI232">
            <v>105600</v>
          </cell>
          <cell r="BJ232">
            <v>0</v>
          </cell>
          <cell r="BK232">
            <v>127200</v>
          </cell>
          <cell r="BL232">
            <v>0</v>
          </cell>
          <cell r="BM232">
            <v>60000</v>
          </cell>
          <cell r="BN232">
            <v>0</v>
          </cell>
          <cell r="BO232">
            <v>63600</v>
          </cell>
          <cell r="BP232">
            <v>0</v>
          </cell>
          <cell r="BQ232">
            <v>62400</v>
          </cell>
          <cell r="BR232">
            <v>0</v>
          </cell>
          <cell r="BS232">
            <v>132000</v>
          </cell>
          <cell r="BT232">
            <v>0</v>
          </cell>
          <cell r="BU232">
            <v>120000</v>
          </cell>
          <cell r="BV232">
            <v>0</v>
          </cell>
          <cell r="BW232">
            <v>371880</v>
          </cell>
          <cell r="BX232">
            <v>623880</v>
          </cell>
          <cell r="BY232">
            <v>830280</v>
          </cell>
        </row>
        <row r="233">
          <cell r="D233">
            <v>43739</v>
          </cell>
          <cell r="E233">
            <v>1.59487000478071</v>
          </cell>
          <cell r="F233">
            <v>0.117338418788681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13.9615250358554</v>
          </cell>
          <cell r="L233">
            <v>21.3313163771362</v>
          </cell>
          <cell r="M233">
            <v>10.6656581885681</v>
          </cell>
          <cell r="N233">
            <v>1</v>
          </cell>
          <cell r="O233">
            <v>0</v>
          </cell>
          <cell r="P233">
            <v>13.9615250358554</v>
          </cell>
          <cell r="Q233">
            <v>21.3313163771362</v>
          </cell>
          <cell r="R233">
            <v>10.6656581885681</v>
          </cell>
          <cell r="S233">
            <v>1</v>
          </cell>
          <cell r="T233">
            <v>0</v>
          </cell>
          <cell r="U233">
            <v>13.9615250358554</v>
          </cell>
          <cell r="V233">
            <v>13.9615250358554</v>
          </cell>
          <cell r="W233">
            <v>13.9615250358554</v>
          </cell>
          <cell r="X233">
            <v>21.3313163771362</v>
          </cell>
          <cell r="Y233">
            <v>10.6656581885681</v>
          </cell>
          <cell r="Z233">
            <v>1</v>
          </cell>
          <cell r="AA233">
            <v>0</v>
          </cell>
          <cell r="AB233">
            <v>1</v>
          </cell>
          <cell r="AC233">
            <v>1</v>
          </cell>
          <cell r="AD233">
            <v>1</v>
          </cell>
          <cell r="AE233">
            <v>0</v>
          </cell>
          <cell r="AF233">
            <v>5880</v>
          </cell>
          <cell r="AG233">
            <v>0</v>
          </cell>
          <cell r="AH233">
            <v>48000</v>
          </cell>
          <cell r="AI233">
            <v>0</v>
          </cell>
          <cell r="AJ233">
            <v>54000</v>
          </cell>
          <cell r="AK233">
            <v>0</v>
          </cell>
          <cell r="AL233">
            <v>60000</v>
          </cell>
          <cell r="AM233">
            <v>0</v>
          </cell>
          <cell r="AN233">
            <v>60000</v>
          </cell>
          <cell r="AO233">
            <v>0</v>
          </cell>
          <cell r="AP233">
            <v>86400</v>
          </cell>
          <cell r="AQ233">
            <v>0</v>
          </cell>
          <cell r="AR233">
            <v>61200</v>
          </cell>
          <cell r="AS233">
            <v>0</v>
          </cell>
          <cell r="AT233">
            <v>132000</v>
          </cell>
          <cell r="AU233">
            <v>0</v>
          </cell>
          <cell r="AV233">
            <v>152280</v>
          </cell>
          <cell r="AW233">
            <v>447480</v>
          </cell>
          <cell r="AX233">
            <v>507480</v>
          </cell>
          <cell r="AY233">
            <v>62400</v>
          </cell>
          <cell r="AZ233">
            <v>0</v>
          </cell>
          <cell r="BA233">
            <v>60000</v>
          </cell>
          <cell r="BB233">
            <v>0</v>
          </cell>
          <cell r="BC233">
            <v>10560</v>
          </cell>
          <cell r="BD233">
            <v>0</v>
          </cell>
          <cell r="BE233">
            <v>6120</v>
          </cell>
          <cell r="BF233">
            <v>0</v>
          </cell>
          <cell r="BG233">
            <v>20400</v>
          </cell>
          <cell r="BH233">
            <v>0</v>
          </cell>
          <cell r="BI233">
            <v>105600</v>
          </cell>
          <cell r="BJ233">
            <v>0</v>
          </cell>
          <cell r="BK233">
            <v>127200</v>
          </cell>
          <cell r="BL233">
            <v>0</v>
          </cell>
          <cell r="BM233">
            <v>60000</v>
          </cell>
          <cell r="BN233">
            <v>0</v>
          </cell>
          <cell r="BO233">
            <v>63600</v>
          </cell>
          <cell r="BP233">
            <v>0</v>
          </cell>
          <cell r="BQ233">
            <v>62400</v>
          </cell>
          <cell r="BR233">
            <v>0</v>
          </cell>
          <cell r="BS233">
            <v>132000</v>
          </cell>
          <cell r="BT233">
            <v>0</v>
          </cell>
          <cell r="BU233">
            <v>120000</v>
          </cell>
          <cell r="BV233">
            <v>0</v>
          </cell>
          <cell r="BW233">
            <v>371880</v>
          </cell>
          <cell r="BX233">
            <v>623880</v>
          </cell>
          <cell r="BY233">
            <v>830280</v>
          </cell>
        </row>
        <row r="234">
          <cell r="D234">
            <v>43770</v>
          </cell>
          <cell r="E234">
            <v>1.62893603184308</v>
          </cell>
          <cell r="F234">
            <v>0.0958015879095721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14.2170202388231</v>
          </cell>
          <cell r="L234">
            <v>11.937155987175</v>
          </cell>
          <cell r="M234">
            <v>5.9685779935875</v>
          </cell>
          <cell r="N234">
            <v>0</v>
          </cell>
          <cell r="O234">
            <v>0</v>
          </cell>
          <cell r="P234">
            <v>14.2170202388231</v>
          </cell>
          <cell r="Q234">
            <v>11.937155987175</v>
          </cell>
          <cell r="R234">
            <v>5.9685779935875</v>
          </cell>
          <cell r="S234">
            <v>0</v>
          </cell>
          <cell r="T234">
            <v>0</v>
          </cell>
          <cell r="U234">
            <v>14.2170202388231</v>
          </cell>
          <cell r="V234">
            <v>14.2170202388231</v>
          </cell>
          <cell r="W234">
            <v>14.2170202388231</v>
          </cell>
          <cell r="X234">
            <v>11.937155987175</v>
          </cell>
          <cell r="Y234">
            <v>5.9685779935875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0</v>
          </cell>
        </row>
        <row r="235">
          <cell r="D235">
            <v>43800</v>
          </cell>
          <cell r="E235">
            <v>1.65824968238227</v>
          </cell>
          <cell r="F235">
            <v>0.0952663827906788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14.436872617867</v>
          </cell>
          <cell r="L235">
            <v>7.26080419211964</v>
          </cell>
          <cell r="M235">
            <v>3.63040209605982</v>
          </cell>
          <cell r="N235">
            <v>0</v>
          </cell>
          <cell r="O235">
            <v>0</v>
          </cell>
          <cell r="P235">
            <v>14.436872617867</v>
          </cell>
          <cell r="Q235">
            <v>7.26080419211964</v>
          </cell>
          <cell r="R235">
            <v>3.63040209605982</v>
          </cell>
          <cell r="S235">
            <v>0</v>
          </cell>
          <cell r="T235">
            <v>0</v>
          </cell>
          <cell r="U235">
            <v>14.436872617867</v>
          </cell>
          <cell r="V235">
            <v>14.436872617867</v>
          </cell>
          <cell r="W235">
            <v>14.436872617867</v>
          </cell>
          <cell r="X235">
            <v>7.26080419211964</v>
          </cell>
          <cell r="Y235">
            <v>3.63040209605982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0</v>
          </cell>
        </row>
        <row r="236">
          <cell r="D236">
            <v>43831</v>
          </cell>
          <cell r="E236">
            <v>1.70336158794454</v>
          </cell>
          <cell r="F236">
            <v>0.0947160703610418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14.7752119095841</v>
          </cell>
          <cell r="L236">
            <v>16.8656017920534</v>
          </cell>
          <cell r="M236">
            <v>8.43280089602668</v>
          </cell>
          <cell r="N236">
            <v>1</v>
          </cell>
          <cell r="O236">
            <v>0</v>
          </cell>
          <cell r="P236">
            <v>14.7752119095841</v>
          </cell>
          <cell r="Q236">
            <v>16.8656017920534</v>
          </cell>
          <cell r="R236">
            <v>8.43280089602668</v>
          </cell>
          <cell r="S236">
            <v>1</v>
          </cell>
          <cell r="T236">
            <v>0</v>
          </cell>
          <cell r="U236">
            <v>14.7752119095841</v>
          </cell>
          <cell r="V236">
            <v>14.7752119095841</v>
          </cell>
          <cell r="W236">
            <v>14.7752119095841</v>
          </cell>
          <cell r="X236">
            <v>16.8656017920534</v>
          </cell>
          <cell r="Y236">
            <v>8.43280089602668</v>
          </cell>
          <cell r="Z236">
            <v>1</v>
          </cell>
          <cell r="AA236">
            <v>0</v>
          </cell>
          <cell r="AB236">
            <v>1</v>
          </cell>
          <cell r="AC236">
            <v>1</v>
          </cell>
          <cell r="AD236">
            <v>1</v>
          </cell>
          <cell r="AE236">
            <v>0</v>
          </cell>
          <cell r="AF236">
            <v>5880</v>
          </cell>
          <cell r="AG236">
            <v>0</v>
          </cell>
          <cell r="AH236">
            <v>48000</v>
          </cell>
          <cell r="AI236">
            <v>0</v>
          </cell>
          <cell r="AJ236">
            <v>54000</v>
          </cell>
          <cell r="AK236">
            <v>0</v>
          </cell>
          <cell r="AL236">
            <v>60000</v>
          </cell>
          <cell r="AM236">
            <v>0</v>
          </cell>
          <cell r="AN236">
            <v>60000</v>
          </cell>
          <cell r="AO236">
            <v>0</v>
          </cell>
          <cell r="AP236">
            <v>86400</v>
          </cell>
          <cell r="AQ236">
            <v>0</v>
          </cell>
          <cell r="AR236">
            <v>61200</v>
          </cell>
          <cell r="AS236">
            <v>0</v>
          </cell>
          <cell r="AT236">
            <v>132000</v>
          </cell>
          <cell r="AU236">
            <v>0</v>
          </cell>
          <cell r="AV236">
            <v>152280</v>
          </cell>
          <cell r="AW236">
            <v>447480</v>
          </cell>
          <cell r="AX236">
            <v>507480</v>
          </cell>
          <cell r="AY236">
            <v>62400</v>
          </cell>
          <cell r="AZ236">
            <v>0</v>
          </cell>
          <cell r="BA236">
            <v>60000</v>
          </cell>
          <cell r="BB236">
            <v>0</v>
          </cell>
          <cell r="BC236">
            <v>10560</v>
          </cell>
          <cell r="BD236">
            <v>0</v>
          </cell>
          <cell r="BE236">
            <v>6120</v>
          </cell>
          <cell r="BF236">
            <v>0</v>
          </cell>
          <cell r="BG236">
            <v>20400</v>
          </cell>
          <cell r="BH236">
            <v>0</v>
          </cell>
          <cell r="BI236">
            <v>105600</v>
          </cell>
          <cell r="BJ236">
            <v>0</v>
          </cell>
          <cell r="BK236">
            <v>127200</v>
          </cell>
          <cell r="BL236">
            <v>0</v>
          </cell>
          <cell r="BM236">
            <v>60000</v>
          </cell>
          <cell r="BN236">
            <v>0</v>
          </cell>
          <cell r="BO236">
            <v>63600</v>
          </cell>
          <cell r="BP236">
            <v>0</v>
          </cell>
          <cell r="BQ236">
            <v>62400</v>
          </cell>
          <cell r="BR236">
            <v>0</v>
          </cell>
          <cell r="BS236">
            <v>132000</v>
          </cell>
          <cell r="BT236">
            <v>0</v>
          </cell>
          <cell r="BU236">
            <v>120000</v>
          </cell>
          <cell r="BV236">
            <v>0</v>
          </cell>
          <cell r="BW236">
            <v>371880</v>
          </cell>
          <cell r="BX236">
            <v>623880</v>
          </cell>
          <cell r="BY236">
            <v>830280</v>
          </cell>
        </row>
        <row r="237">
          <cell r="D237">
            <v>43862</v>
          </cell>
          <cell r="E237">
            <v>1.66131503350558</v>
          </cell>
          <cell r="F237">
            <v>0.0941685244810257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14.4598627512918</v>
          </cell>
          <cell r="L237">
            <v>13.7304087851445</v>
          </cell>
          <cell r="M237">
            <v>6.86520439257227</v>
          </cell>
          <cell r="N237">
            <v>0</v>
          </cell>
          <cell r="O237">
            <v>0</v>
          </cell>
          <cell r="P237">
            <v>14.4598627512918</v>
          </cell>
          <cell r="Q237">
            <v>13.7304087851445</v>
          </cell>
          <cell r="R237">
            <v>6.86520439257227</v>
          </cell>
          <cell r="S237">
            <v>0</v>
          </cell>
          <cell r="T237">
            <v>0</v>
          </cell>
          <cell r="U237">
            <v>14.4598627512918</v>
          </cell>
          <cell r="V237">
            <v>14.4598627512918</v>
          </cell>
          <cell r="W237">
            <v>14.4598627512918</v>
          </cell>
          <cell r="X237">
            <v>13.7304087851445</v>
          </cell>
          <cell r="Y237">
            <v>6.86520439257227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0</v>
          </cell>
          <cell r="BI237">
            <v>0</v>
          </cell>
          <cell r="BJ237">
            <v>0</v>
          </cell>
          <cell r="BK237">
            <v>0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0</v>
          </cell>
        </row>
        <row r="238">
          <cell r="D238">
            <v>43891</v>
          </cell>
          <cell r="E238">
            <v>1.60700371219737</v>
          </cell>
          <cell r="F238">
            <v>0.0936587987932288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14.0525278414803</v>
          </cell>
          <cell r="L238">
            <v>10.6348357529082</v>
          </cell>
          <cell r="M238">
            <v>5.31741787645408</v>
          </cell>
          <cell r="N238">
            <v>0</v>
          </cell>
          <cell r="O238">
            <v>0</v>
          </cell>
          <cell r="P238">
            <v>14.0525278414803</v>
          </cell>
          <cell r="Q238">
            <v>10.6348357529082</v>
          </cell>
          <cell r="R238">
            <v>5.31741787645408</v>
          </cell>
          <cell r="S238">
            <v>0</v>
          </cell>
          <cell r="T238">
            <v>0</v>
          </cell>
          <cell r="U238">
            <v>14.0525278414803</v>
          </cell>
          <cell r="V238">
            <v>14.0525278414803</v>
          </cell>
          <cell r="W238">
            <v>14.0525278414803</v>
          </cell>
          <cell r="X238">
            <v>10.6348357529082</v>
          </cell>
          <cell r="Y238">
            <v>5.31741787645408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0</v>
          </cell>
          <cell r="BI238">
            <v>0</v>
          </cell>
          <cell r="BJ238">
            <v>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0</v>
          </cell>
        </row>
        <row r="239">
          <cell r="D239">
            <v>43922</v>
          </cell>
          <cell r="E239">
            <v>1.54273139649903</v>
          </cell>
          <cell r="F239">
            <v>0.113391959146881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13.5704854737427</v>
          </cell>
          <cell r="L239">
            <v>10.2349234394254</v>
          </cell>
          <cell r="M239">
            <v>5.1174617197127</v>
          </cell>
          <cell r="N239">
            <v>0</v>
          </cell>
          <cell r="O239">
            <v>0</v>
          </cell>
          <cell r="P239">
            <v>13.5704854737427</v>
          </cell>
          <cell r="Q239">
            <v>10.2349234394254</v>
          </cell>
          <cell r="R239">
            <v>5.1174617197127</v>
          </cell>
          <cell r="S239">
            <v>0</v>
          </cell>
          <cell r="T239">
            <v>0</v>
          </cell>
          <cell r="U239">
            <v>13.5704854737427</v>
          </cell>
          <cell r="V239">
            <v>13.5704854737427</v>
          </cell>
          <cell r="W239">
            <v>13.5704854737427</v>
          </cell>
          <cell r="X239">
            <v>10.2349234394254</v>
          </cell>
          <cell r="Y239">
            <v>5.1174617197127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0</v>
          </cell>
          <cell r="BI239">
            <v>0</v>
          </cell>
          <cell r="BJ239">
            <v>0</v>
          </cell>
          <cell r="BK239">
            <v>0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0</v>
          </cell>
        </row>
        <row r="240">
          <cell r="D240">
            <v>43952</v>
          </cell>
          <cell r="E240">
            <v>1.52661360384095</v>
          </cell>
          <cell r="F240">
            <v>0.112756140765009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13.4496020288072</v>
          </cell>
          <cell r="L240">
            <v>11.6709923639993</v>
          </cell>
          <cell r="M240">
            <v>5.83549618199964</v>
          </cell>
          <cell r="N240">
            <v>0</v>
          </cell>
          <cell r="O240">
            <v>0</v>
          </cell>
          <cell r="P240">
            <v>13.4496020288072</v>
          </cell>
          <cell r="Q240">
            <v>11.6709923639993</v>
          </cell>
          <cell r="R240">
            <v>5.83549618199964</v>
          </cell>
          <cell r="S240">
            <v>0</v>
          </cell>
          <cell r="T240">
            <v>0</v>
          </cell>
          <cell r="U240">
            <v>13.4496020288072</v>
          </cell>
          <cell r="V240">
            <v>13.4496020288072</v>
          </cell>
          <cell r="W240">
            <v>13.4496020288072</v>
          </cell>
          <cell r="X240">
            <v>11.6709923639993</v>
          </cell>
          <cell r="Y240">
            <v>5.83549618199964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I240">
            <v>0</v>
          </cell>
          <cell r="BJ240">
            <v>0</v>
          </cell>
          <cell r="BK240">
            <v>0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0</v>
          </cell>
        </row>
        <row r="241">
          <cell r="D241">
            <v>43983</v>
          </cell>
          <cell r="E241">
            <v>1.52637427337079</v>
          </cell>
          <cell r="F241">
            <v>0.112102390699898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13.4478070502809</v>
          </cell>
          <cell r="L241">
            <v>19.0273243734782</v>
          </cell>
          <cell r="M241">
            <v>9.51366218673912</v>
          </cell>
          <cell r="N241">
            <v>1</v>
          </cell>
          <cell r="O241">
            <v>0</v>
          </cell>
          <cell r="P241">
            <v>13.4478070502809</v>
          </cell>
          <cell r="Q241">
            <v>19.0273243734782</v>
          </cell>
          <cell r="R241">
            <v>9.51366218673912</v>
          </cell>
          <cell r="S241">
            <v>1</v>
          </cell>
          <cell r="T241">
            <v>0</v>
          </cell>
          <cell r="U241">
            <v>13.4478070502809</v>
          </cell>
          <cell r="V241">
            <v>13.4478070502809</v>
          </cell>
          <cell r="W241">
            <v>13.4478070502809</v>
          </cell>
          <cell r="X241">
            <v>19.0273243734782</v>
          </cell>
          <cell r="Y241">
            <v>9.51366218673912</v>
          </cell>
          <cell r="Z241">
            <v>1</v>
          </cell>
          <cell r="AA241">
            <v>0</v>
          </cell>
          <cell r="AB241">
            <v>1</v>
          </cell>
          <cell r="AC241">
            <v>1</v>
          </cell>
          <cell r="AD241">
            <v>1</v>
          </cell>
          <cell r="AE241">
            <v>0</v>
          </cell>
          <cell r="AF241">
            <v>5880</v>
          </cell>
          <cell r="AG241">
            <v>0</v>
          </cell>
          <cell r="AH241">
            <v>48000</v>
          </cell>
          <cell r="AI241">
            <v>0</v>
          </cell>
          <cell r="AJ241">
            <v>54000</v>
          </cell>
          <cell r="AK241">
            <v>0</v>
          </cell>
          <cell r="AL241">
            <v>60000</v>
          </cell>
          <cell r="AM241">
            <v>0</v>
          </cell>
          <cell r="AN241">
            <v>60000</v>
          </cell>
          <cell r="AO241">
            <v>0</v>
          </cell>
          <cell r="AP241">
            <v>86400</v>
          </cell>
          <cell r="AQ241">
            <v>0</v>
          </cell>
          <cell r="AR241">
            <v>61200</v>
          </cell>
          <cell r="AS241">
            <v>0</v>
          </cell>
          <cell r="AT241">
            <v>132000</v>
          </cell>
          <cell r="AU241">
            <v>0</v>
          </cell>
          <cell r="AV241">
            <v>152280</v>
          </cell>
          <cell r="AW241">
            <v>447480</v>
          </cell>
          <cell r="AX241">
            <v>507480</v>
          </cell>
          <cell r="AY241">
            <v>62400</v>
          </cell>
          <cell r="AZ241">
            <v>0</v>
          </cell>
          <cell r="BA241">
            <v>60000</v>
          </cell>
          <cell r="BB241">
            <v>0</v>
          </cell>
          <cell r="BC241">
            <v>10560</v>
          </cell>
          <cell r="BD241">
            <v>0</v>
          </cell>
          <cell r="BE241">
            <v>6120</v>
          </cell>
          <cell r="BF241">
            <v>0</v>
          </cell>
          <cell r="BG241">
            <v>20400</v>
          </cell>
          <cell r="BH241">
            <v>0</v>
          </cell>
          <cell r="BI241">
            <v>105600</v>
          </cell>
          <cell r="BJ241">
            <v>0</v>
          </cell>
          <cell r="BK241">
            <v>127200</v>
          </cell>
          <cell r="BL241">
            <v>0</v>
          </cell>
          <cell r="BM241">
            <v>60000</v>
          </cell>
          <cell r="BN241">
            <v>0</v>
          </cell>
          <cell r="BO241">
            <v>63600</v>
          </cell>
          <cell r="BP241">
            <v>0</v>
          </cell>
          <cell r="BQ241">
            <v>62400</v>
          </cell>
          <cell r="BR241">
            <v>0</v>
          </cell>
          <cell r="BS241">
            <v>132000</v>
          </cell>
          <cell r="BT241">
            <v>0</v>
          </cell>
          <cell r="BU241">
            <v>120000</v>
          </cell>
          <cell r="BV241">
            <v>0</v>
          </cell>
          <cell r="BW241">
            <v>371880</v>
          </cell>
          <cell r="BX241">
            <v>623880</v>
          </cell>
          <cell r="BY241">
            <v>830280</v>
          </cell>
        </row>
        <row r="242">
          <cell r="D242">
            <v>44013</v>
          </cell>
          <cell r="E242">
            <v>1.52666160926967</v>
          </cell>
          <cell r="F242">
            <v>0.111472873790967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13.4499620695225</v>
          </cell>
          <cell r="L242">
            <v>18.0638322292787</v>
          </cell>
          <cell r="M242">
            <v>9.03191611463933</v>
          </cell>
          <cell r="N242">
            <v>1</v>
          </cell>
          <cell r="O242">
            <v>0</v>
          </cell>
          <cell r="P242">
            <v>13.4499620695225</v>
          </cell>
          <cell r="Q242">
            <v>18.0638322292787</v>
          </cell>
          <cell r="R242">
            <v>9.03191611463933</v>
          </cell>
          <cell r="S242">
            <v>1</v>
          </cell>
          <cell r="T242">
            <v>0</v>
          </cell>
          <cell r="U242">
            <v>13.4499620695225</v>
          </cell>
          <cell r="V242">
            <v>13.4499620695225</v>
          </cell>
          <cell r="W242">
            <v>13.4499620695225</v>
          </cell>
          <cell r="X242">
            <v>18.0638322292787</v>
          </cell>
          <cell r="Y242">
            <v>9.03191611463933</v>
          </cell>
          <cell r="Z242">
            <v>1</v>
          </cell>
          <cell r="AA242">
            <v>0</v>
          </cell>
          <cell r="AB242">
            <v>1</v>
          </cell>
          <cell r="AC242">
            <v>1</v>
          </cell>
          <cell r="AD242">
            <v>1</v>
          </cell>
          <cell r="AE242">
            <v>0</v>
          </cell>
          <cell r="AF242">
            <v>5880</v>
          </cell>
          <cell r="AG242">
            <v>0</v>
          </cell>
          <cell r="AH242">
            <v>48000</v>
          </cell>
          <cell r="AI242">
            <v>0</v>
          </cell>
          <cell r="AJ242">
            <v>54000</v>
          </cell>
          <cell r="AK242">
            <v>0</v>
          </cell>
          <cell r="AL242">
            <v>60000</v>
          </cell>
          <cell r="AM242">
            <v>0</v>
          </cell>
          <cell r="AN242">
            <v>60000</v>
          </cell>
          <cell r="AO242">
            <v>0</v>
          </cell>
          <cell r="AP242">
            <v>86400</v>
          </cell>
          <cell r="AQ242">
            <v>0</v>
          </cell>
          <cell r="AR242">
            <v>61200</v>
          </cell>
          <cell r="AS242">
            <v>0</v>
          </cell>
          <cell r="AT242">
            <v>132000</v>
          </cell>
          <cell r="AU242">
            <v>0</v>
          </cell>
          <cell r="AV242">
            <v>152280</v>
          </cell>
          <cell r="AW242">
            <v>447480</v>
          </cell>
          <cell r="AX242">
            <v>507480</v>
          </cell>
          <cell r="AY242">
            <v>62400</v>
          </cell>
          <cell r="AZ242">
            <v>0</v>
          </cell>
          <cell r="BA242">
            <v>60000</v>
          </cell>
          <cell r="BB242">
            <v>0</v>
          </cell>
          <cell r="BC242">
            <v>10560</v>
          </cell>
          <cell r="BD242">
            <v>0</v>
          </cell>
          <cell r="BE242">
            <v>6120</v>
          </cell>
          <cell r="BF242">
            <v>0</v>
          </cell>
          <cell r="BG242">
            <v>20400</v>
          </cell>
          <cell r="BH242">
            <v>0</v>
          </cell>
          <cell r="BI242">
            <v>105600</v>
          </cell>
          <cell r="BJ242">
            <v>0</v>
          </cell>
          <cell r="BK242">
            <v>127200</v>
          </cell>
          <cell r="BL242">
            <v>0</v>
          </cell>
          <cell r="BM242">
            <v>60000</v>
          </cell>
          <cell r="BN242">
            <v>0</v>
          </cell>
          <cell r="BO242">
            <v>63600</v>
          </cell>
          <cell r="BP242">
            <v>0</v>
          </cell>
          <cell r="BQ242">
            <v>62400</v>
          </cell>
          <cell r="BR242">
            <v>0</v>
          </cell>
          <cell r="BS242">
            <v>132000</v>
          </cell>
          <cell r="BT242">
            <v>0</v>
          </cell>
          <cell r="BU242">
            <v>120000</v>
          </cell>
          <cell r="BV242">
            <v>0</v>
          </cell>
          <cell r="BW242">
            <v>371880</v>
          </cell>
          <cell r="BX242">
            <v>623880</v>
          </cell>
          <cell r="BY242">
            <v>830280</v>
          </cell>
        </row>
        <row r="243">
          <cell r="D243">
            <v>44044</v>
          </cell>
          <cell r="E243">
            <v>1.5236686394461</v>
          </cell>
          <cell r="F243">
            <v>0.110825609131195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13.4275147958458</v>
          </cell>
          <cell r="L243">
            <v>20.8947227311571</v>
          </cell>
          <cell r="M243">
            <v>10.4473613655786</v>
          </cell>
          <cell r="N243">
            <v>1</v>
          </cell>
          <cell r="O243">
            <v>0</v>
          </cell>
          <cell r="P243">
            <v>13.4275147958458</v>
          </cell>
          <cell r="Q243">
            <v>20.8947227311571</v>
          </cell>
          <cell r="R243">
            <v>10.4473613655786</v>
          </cell>
          <cell r="S243">
            <v>1</v>
          </cell>
          <cell r="T243">
            <v>0</v>
          </cell>
          <cell r="U243">
            <v>13.4275147958458</v>
          </cell>
          <cell r="V243">
            <v>13.4275147958458</v>
          </cell>
          <cell r="W243">
            <v>13.4275147958458</v>
          </cell>
          <cell r="X243">
            <v>20.8947227311571</v>
          </cell>
          <cell r="Y243">
            <v>10.4473613655786</v>
          </cell>
          <cell r="Z243">
            <v>1</v>
          </cell>
          <cell r="AA243">
            <v>0</v>
          </cell>
          <cell r="AB243">
            <v>1</v>
          </cell>
          <cell r="AC243">
            <v>1</v>
          </cell>
          <cell r="AD243">
            <v>1</v>
          </cell>
          <cell r="AE243">
            <v>0</v>
          </cell>
          <cell r="AF243">
            <v>5880</v>
          </cell>
          <cell r="AG243">
            <v>0</v>
          </cell>
          <cell r="AH243">
            <v>48000</v>
          </cell>
          <cell r="AI243">
            <v>0</v>
          </cell>
          <cell r="AJ243">
            <v>54000</v>
          </cell>
          <cell r="AK243">
            <v>0</v>
          </cell>
          <cell r="AL243">
            <v>60000</v>
          </cell>
          <cell r="AM243">
            <v>0</v>
          </cell>
          <cell r="AN243">
            <v>60000</v>
          </cell>
          <cell r="AO243">
            <v>0</v>
          </cell>
          <cell r="AP243">
            <v>86400</v>
          </cell>
          <cell r="AQ243">
            <v>0</v>
          </cell>
          <cell r="AR243">
            <v>61200</v>
          </cell>
          <cell r="AS243">
            <v>0</v>
          </cell>
          <cell r="AT243">
            <v>132000</v>
          </cell>
          <cell r="AU243">
            <v>0</v>
          </cell>
          <cell r="AV243">
            <v>152280</v>
          </cell>
          <cell r="AW243">
            <v>447480</v>
          </cell>
          <cell r="AX243">
            <v>507480</v>
          </cell>
          <cell r="AY243">
            <v>62400</v>
          </cell>
          <cell r="AZ243">
            <v>0</v>
          </cell>
          <cell r="BA243">
            <v>60000</v>
          </cell>
          <cell r="BB243">
            <v>0</v>
          </cell>
          <cell r="BC243">
            <v>10560</v>
          </cell>
          <cell r="BD243">
            <v>0</v>
          </cell>
          <cell r="BE243">
            <v>6120</v>
          </cell>
          <cell r="BF243">
            <v>0</v>
          </cell>
          <cell r="BG243">
            <v>20400</v>
          </cell>
          <cell r="BH243">
            <v>0</v>
          </cell>
          <cell r="BI243">
            <v>105600</v>
          </cell>
          <cell r="BJ243">
            <v>0</v>
          </cell>
          <cell r="BK243">
            <v>127200</v>
          </cell>
          <cell r="BL243">
            <v>0</v>
          </cell>
          <cell r="BM243">
            <v>60000</v>
          </cell>
          <cell r="BN243">
            <v>0</v>
          </cell>
          <cell r="BO243">
            <v>63600</v>
          </cell>
          <cell r="BP243">
            <v>0</v>
          </cell>
          <cell r="BQ243">
            <v>62400</v>
          </cell>
          <cell r="BR243">
            <v>0</v>
          </cell>
          <cell r="BS243">
            <v>132000</v>
          </cell>
          <cell r="BT243">
            <v>0</v>
          </cell>
          <cell r="BU243">
            <v>120000</v>
          </cell>
          <cell r="BV243">
            <v>0</v>
          </cell>
          <cell r="BW243">
            <v>371880</v>
          </cell>
          <cell r="BX243">
            <v>623880</v>
          </cell>
          <cell r="BY243">
            <v>830280</v>
          </cell>
        </row>
        <row r="244">
          <cell r="D244">
            <v>44075</v>
          </cell>
          <cell r="E244">
            <v>1.52094416894431</v>
          </cell>
          <cell r="F244">
            <v>0.110181620375451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13.4070812670823</v>
          </cell>
          <cell r="L244">
            <v>14.9358702118857</v>
          </cell>
          <cell r="M244">
            <v>7.46793510594286</v>
          </cell>
          <cell r="N244">
            <v>1</v>
          </cell>
          <cell r="O244">
            <v>0</v>
          </cell>
          <cell r="P244">
            <v>13.4070812670823</v>
          </cell>
          <cell r="Q244">
            <v>14.9358702118857</v>
          </cell>
          <cell r="R244">
            <v>7.46793510594286</v>
          </cell>
          <cell r="S244">
            <v>1</v>
          </cell>
          <cell r="T244">
            <v>0</v>
          </cell>
          <cell r="U244">
            <v>13.4070812670823</v>
          </cell>
          <cell r="V244">
            <v>13.4070812670823</v>
          </cell>
          <cell r="W244">
            <v>13.4070812670823</v>
          </cell>
          <cell r="X244">
            <v>14.9358702118857</v>
          </cell>
          <cell r="Y244">
            <v>7.46793510594286</v>
          </cell>
          <cell r="Z244">
            <v>1</v>
          </cell>
          <cell r="AA244">
            <v>0</v>
          </cell>
          <cell r="AB244">
            <v>1</v>
          </cell>
          <cell r="AC244">
            <v>1</v>
          </cell>
          <cell r="AD244">
            <v>1</v>
          </cell>
          <cell r="AE244">
            <v>0</v>
          </cell>
          <cell r="AF244">
            <v>5880</v>
          </cell>
          <cell r="AG244">
            <v>0</v>
          </cell>
          <cell r="AH244">
            <v>48000</v>
          </cell>
          <cell r="AI244">
            <v>0</v>
          </cell>
          <cell r="AJ244">
            <v>54000</v>
          </cell>
          <cell r="AK244">
            <v>0</v>
          </cell>
          <cell r="AL244">
            <v>60000</v>
          </cell>
          <cell r="AM244">
            <v>0</v>
          </cell>
          <cell r="AN244">
            <v>60000</v>
          </cell>
          <cell r="AO244">
            <v>0</v>
          </cell>
          <cell r="AP244">
            <v>86400</v>
          </cell>
          <cell r="AQ244">
            <v>0</v>
          </cell>
          <cell r="AR244">
            <v>61200</v>
          </cell>
          <cell r="AS244">
            <v>0</v>
          </cell>
          <cell r="AT244">
            <v>132000</v>
          </cell>
          <cell r="AU244">
            <v>0</v>
          </cell>
          <cell r="AV244">
            <v>152280</v>
          </cell>
          <cell r="AW244">
            <v>447480</v>
          </cell>
          <cell r="AX244">
            <v>507480</v>
          </cell>
          <cell r="AY244">
            <v>62400</v>
          </cell>
          <cell r="AZ244">
            <v>0</v>
          </cell>
          <cell r="BA244">
            <v>60000</v>
          </cell>
          <cell r="BB244">
            <v>0</v>
          </cell>
          <cell r="BC244">
            <v>10560</v>
          </cell>
          <cell r="BD244">
            <v>0</v>
          </cell>
          <cell r="BE244">
            <v>6120</v>
          </cell>
          <cell r="BF244">
            <v>0</v>
          </cell>
          <cell r="BG244">
            <v>20400</v>
          </cell>
          <cell r="BH244">
            <v>0</v>
          </cell>
          <cell r="BI244">
            <v>105600</v>
          </cell>
          <cell r="BJ244">
            <v>0</v>
          </cell>
          <cell r="BK244">
            <v>127200</v>
          </cell>
          <cell r="BL244">
            <v>0</v>
          </cell>
          <cell r="BM244">
            <v>60000</v>
          </cell>
          <cell r="BN244">
            <v>0</v>
          </cell>
          <cell r="BO244">
            <v>63600</v>
          </cell>
          <cell r="BP244">
            <v>0</v>
          </cell>
          <cell r="BQ244">
            <v>62400</v>
          </cell>
          <cell r="BR244">
            <v>0</v>
          </cell>
          <cell r="BS244">
            <v>132000</v>
          </cell>
          <cell r="BT244">
            <v>0</v>
          </cell>
          <cell r="BU244">
            <v>120000</v>
          </cell>
          <cell r="BV244">
            <v>0</v>
          </cell>
          <cell r="BW244">
            <v>371880</v>
          </cell>
          <cell r="BX244">
            <v>623880</v>
          </cell>
          <cell r="BY244">
            <v>830280</v>
          </cell>
        </row>
        <row r="245">
          <cell r="D245">
            <v>44105</v>
          </cell>
          <cell r="E245">
            <v>1.52109108340572</v>
          </cell>
          <cell r="F245">
            <v>0.109561511922469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13.4081831255429</v>
          </cell>
          <cell r="L245">
            <v>19.9800726579374</v>
          </cell>
          <cell r="M245">
            <v>9.99003632896869</v>
          </cell>
          <cell r="N245">
            <v>1</v>
          </cell>
          <cell r="O245">
            <v>0</v>
          </cell>
          <cell r="P245">
            <v>13.4081831255429</v>
          </cell>
          <cell r="Q245">
            <v>19.9800726579374</v>
          </cell>
          <cell r="R245">
            <v>9.99003632896869</v>
          </cell>
          <cell r="S245">
            <v>1</v>
          </cell>
          <cell r="T245">
            <v>0</v>
          </cell>
          <cell r="U245">
            <v>13.4081831255429</v>
          </cell>
          <cell r="V245">
            <v>13.4081831255429</v>
          </cell>
          <cell r="W245">
            <v>13.4081831255429</v>
          </cell>
          <cell r="X245">
            <v>19.9800726579374</v>
          </cell>
          <cell r="Y245">
            <v>9.99003632896869</v>
          </cell>
          <cell r="Z245">
            <v>1</v>
          </cell>
          <cell r="AA245">
            <v>0</v>
          </cell>
          <cell r="AB245">
            <v>1</v>
          </cell>
          <cell r="AC245">
            <v>1</v>
          </cell>
          <cell r="AD245">
            <v>1</v>
          </cell>
          <cell r="AE245">
            <v>0</v>
          </cell>
          <cell r="AF245">
            <v>5880</v>
          </cell>
          <cell r="AG245">
            <v>0</v>
          </cell>
          <cell r="AH245">
            <v>48000</v>
          </cell>
          <cell r="AI245">
            <v>0</v>
          </cell>
          <cell r="AJ245">
            <v>54000</v>
          </cell>
          <cell r="AK245">
            <v>0</v>
          </cell>
          <cell r="AL245">
            <v>60000</v>
          </cell>
          <cell r="AM245">
            <v>0</v>
          </cell>
          <cell r="AN245">
            <v>60000</v>
          </cell>
          <cell r="AO245">
            <v>0</v>
          </cell>
          <cell r="AP245">
            <v>86400</v>
          </cell>
          <cell r="AQ245">
            <v>0</v>
          </cell>
          <cell r="AR245">
            <v>61200</v>
          </cell>
          <cell r="AS245">
            <v>0</v>
          </cell>
          <cell r="AT245">
            <v>132000</v>
          </cell>
          <cell r="AU245">
            <v>0</v>
          </cell>
          <cell r="AV245">
            <v>152280</v>
          </cell>
          <cell r="AW245">
            <v>447480</v>
          </cell>
          <cell r="AX245">
            <v>507480</v>
          </cell>
          <cell r="AY245">
            <v>62400</v>
          </cell>
          <cell r="AZ245">
            <v>0</v>
          </cell>
          <cell r="BA245">
            <v>60000</v>
          </cell>
          <cell r="BB245">
            <v>0</v>
          </cell>
          <cell r="BC245">
            <v>10560</v>
          </cell>
          <cell r="BD245">
            <v>0</v>
          </cell>
          <cell r="BE245">
            <v>6120</v>
          </cell>
          <cell r="BF245">
            <v>0</v>
          </cell>
          <cell r="BG245">
            <v>20400</v>
          </cell>
          <cell r="BH245">
            <v>0</v>
          </cell>
          <cell r="BI245">
            <v>105600</v>
          </cell>
          <cell r="BJ245">
            <v>0</v>
          </cell>
          <cell r="BK245">
            <v>127200</v>
          </cell>
          <cell r="BL245">
            <v>0</v>
          </cell>
          <cell r="BM245">
            <v>60000</v>
          </cell>
          <cell r="BN245">
            <v>0</v>
          </cell>
          <cell r="BO245">
            <v>63600</v>
          </cell>
          <cell r="BP245">
            <v>0</v>
          </cell>
          <cell r="BQ245">
            <v>62400</v>
          </cell>
          <cell r="BR245">
            <v>0</v>
          </cell>
          <cell r="BS245">
            <v>132000</v>
          </cell>
          <cell r="BT245">
            <v>0</v>
          </cell>
          <cell r="BU245">
            <v>120000</v>
          </cell>
          <cell r="BV245">
            <v>0</v>
          </cell>
          <cell r="BW245">
            <v>371880</v>
          </cell>
          <cell r="BX245">
            <v>623880</v>
          </cell>
          <cell r="BY245">
            <v>830280</v>
          </cell>
        </row>
        <row r="246">
          <cell r="D246">
            <v>44136</v>
          </cell>
          <cell r="E246">
            <v>1.55263488314876</v>
          </cell>
          <cell r="F246">
            <v>0.0952182701057594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13.6447616236157</v>
          </cell>
          <cell r="L246">
            <v>11.2075943477453</v>
          </cell>
          <cell r="M246">
            <v>5.60379717387265</v>
          </cell>
          <cell r="N246">
            <v>0</v>
          </cell>
          <cell r="O246">
            <v>0</v>
          </cell>
          <cell r="P246">
            <v>13.6447616236157</v>
          </cell>
          <cell r="Q246">
            <v>11.2075943477453</v>
          </cell>
          <cell r="R246">
            <v>5.60379717387265</v>
          </cell>
          <cell r="S246">
            <v>0</v>
          </cell>
          <cell r="T246">
            <v>0</v>
          </cell>
          <cell r="U246">
            <v>13.6447616236157</v>
          </cell>
          <cell r="V246">
            <v>13.6447616236157</v>
          </cell>
          <cell r="W246">
            <v>13.6447616236157</v>
          </cell>
          <cell r="X246">
            <v>11.2075943477453</v>
          </cell>
          <cell r="Y246">
            <v>5.60379717387265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0</v>
          </cell>
        </row>
        <row r="247">
          <cell r="D247">
            <v>44166</v>
          </cell>
          <cell r="E247">
            <v>1.57974793091904</v>
          </cell>
          <cell r="F247">
            <v>0.0946815868513048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13.8481094818928</v>
          </cell>
          <cell r="L247">
            <v>6.84071595861682</v>
          </cell>
          <cell r="M247">
            <v>3.42035797930841</v>
          </cell>
          <cell r="N247">
            <v>0</v>
          </cell>
          <cell r="O247">
            <v>0</v>
          </cell>
          <cell r="P247">
            <v>13.8481094818928</v>
          </cell>
          <cell r="Q247">
            <v>6.84071595861682</v>
          </cell>
          <cell r="R247">
            <v>3.42035797930841</v>
          </cell>
          <cell r="S247">
            <v>0</v>
          </cell>
          <cell r="T247">
            <v>0</v>
          </cell>
          <cell r="U247">
            <v>13.8481094818928</v>
          </cell>
          <cell r="V247">
            <v>13.8481094818928</v>
          </cell>
          <cell r="W247">
            <v>13.8481094818928</v>
          </cell>
          <cell r="X247">
            <v>6.84071595861682</v>
          </cell>
          <cell r="Y247">
            <v>3.42035797930841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0</v>
          </cell>
        </row>
        <row r="248">
          <cell r="D248">
            <v>44197</v>
          </cell>
          <cell r="E248">
            <v>1.6215995012685</v>
          </cell>
          <cell r="F248">
            <v>0.0941297863533166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14.1619962595138</v>
          </cell>
          <cell r="L248">
            <v>15.8097821983039</v>
          </cell>
          <cell r="M248">
            <v>7.90489109915196</v>
          </cell>
          <cell r="N248">
            <v>1</v>
          </cell>
          <cell r="O248">
            <v>0</v>
          </cell>
          <cell r="P248">
            <v>14.1619962595138</v>
          </cell>
          <cell r="Q248">
            <v>15.8097821983039</v>
          </cell>
          <cell r="R248">
            <v>7.90489109915196</v>
          </cell>
          <cell r="S248">
            <v>1</v>
          </cell>
          <cell r="T248">
            <v>0</v>
          </cell>
          <cell r="U248">
            <v>14.1619962595138</v>
          </cell>
          <cell r="V248">
            <v>14.1619962595138</v>
          </cell>
          <cell r="W248">
            <v>14.1619962595138</v>
          </cell>
          <cell r="X248">
            <v>15.8097821983039</v>
          </cell>
          <cell r="Y248">
            <v>7.90489109915196</v>
          </cell>
          <cell r="Z248">
            <v>1</v>
          </cell>
          <cell r="AA248">
            <v>0</v>
          </cell>
          <cell r="AB248">
            <v>1</v>
          </cell>
          <cell r="AC248">
            <v>1</v>
          </cell>
          <cell r="AD248">
            <v>1</v>
          </cell>
          <cell r="AE248">
            <v>0</v>
          </cell>
          <cell r="AF248">
            <v>5880</v>
          </cell>
          <cell r="AG248">
            <v>0</v>
          </cell>
          <cell r="AH248">
            <v>48000</v>
          </cell>
          <cell r="AI248">
            <v>0</v>
          </cell>
          <cell r="AJ248">
            <v>54000</v>
          </cell>
          <cell r="AK248">
            <v>0</v>
          </cell>
          <cell r="AL248">
            <v>60000</v>
          </cell>
          <cell r="AM248">
            <v>0</v>
          </cell>
          <cell r="AN248">
            <v>60000</v>
          </cell>
          <cell r="AO248">
            <v>0</v>
          </cell>
          <cell r="AP248">
            <v>86400</v>
          </cell>
          <cell r="AQ248">
            <v>0</v>
          </cell>
          <cell r="AR248">
            <v>61200</v>
          </cell>
          <cell r="AS248">
            <v>0</v>
          </cell>
          <cell r="AT248">
            <v>132000</v>
          </cell>
          <cell r="AU248">
            <v>0</v>
          </cell>
          <cell r="AV248">
            <v>152280</v>
          </cell>
          <cell r="AW248">
            <v>447480</v>
          </cell>
          <cell r="AX248">
            <v>507480</v>
          </cell>
          <cell r="AY248">
            <v>62400</v>
          </cell>
          <cell r="AZ248">
            <v>0</v>
          </cell>
          <cell r="BA248">
            <v>60000</v>
          </cell>
          <cell r="BB248">
            <v>0</v>
          </cell>
          <cell r="BC248">
            <v>10560</v>
          </cell>
          <cell r="BD248">
            <v>0</v>
          </cell>
          <cell r="BE248">
            <v>6120</v>
          </cell>
          <cell r="BF248">
            <v>0</v>
          </cell>
          <cell r="BG248">
            <v>20400</v>
          </cell>
          <cell r="BH248">
            <v>0</v>
          </cell>
          <cell r="BI248">
            <v>105600</v>
          </cell>
          <cell r="BJ248">
            <v>0</v>
          </cell>
          <cell r="BK248">
            <v>127200</v>
          </cell>
          <cell r="BL248">
            <v>0</v>
          </cell>
          <cell r="BM248">
            <v>60000</v>
          </cell>
          <cell r="BN248">
            <v>0</v>
          </cell>
          <cell r="BO248">
            <v>63600</v>
          </cell>
          <cell r="BP248">
            <v>0</v>
          </cell>
          <cell r="BQ248">
            <v>62400</v>
          </cell>
          <cell r="BR248">
            <v>0</v>
          </cell>
          <cell r="BS248">
            <v>132000</v>
          </cell>
          <cell r="BT248">
            <v>0</v>
          </cell>
          <cell r="BU248">
            <v>120000</v>
          </cell>
          <cell r="BV248">
            <v>0</v>
          </cell>
          <cell r="BW248">
            <v>371880</v>
          </cell>
          <cell r="BX248">
            <v>623880</v>
          </cell>
          <cell r="BY248">
            <v>830280</v>
          </cell>
        </row>
        <row r="249">
          <cell r="D249">
            <v>44228</v>
          </cell>
          <cell r="E249">
            <v>1.58246346516222</v>
          </cell>
          <cell r="F249">
            <v>0.0936033238041823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13.8684759887167</v>
          </cell>
          <cell r="L249">
            <v>12.8848946266558</v>
          </cell>
          <cell r="M249">
            <v>6.44244731332788</v>
          </cell>
          <cell r="N249">
            <v>0</v>
          </cell>
          <cell r="O249">
            <v>0</v>
          </cell>
          <cell r="P249">
            <v>13.8684759887167</v>
          </cell>
          <cell r="Q249">
            <v>12.8848946266558</v>
          </cell>
          <cell r="R249">
            <v>6.44244731332788</v>
          </cell>
          <cell r="S249">
            <v>0</v>
          </cell>
          <cell r="T249">
            <v>0</v>
          </cell>
          <cell r="U249">
            <v>13.8684759887167</v>
          </cell>
          <cell r="V249">
            <v>13.8684759887167</v>
          </cell>
          <cell r="W249">
            <v>13.8684759887167</v>
          </cell>
          <cell r="X249">
            <v>12.8848946266558</v>
          </cell>
          <cell r="Y249">
            <v>6.44244731332788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0</v>
          </cell>
          <cell r="BY249">
            <v>0</v>
          </cell>
        </row>
        <row r="250">
          <cell r="D250">
            <v>44256</v>
          </cell>
          <cell r="E250">
            <v>1.53259524819217</v>
          </cell>
          <cell r="F250">
            <v>0.0931583039055839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13.4944643614412</v>
          </cell>
          <cell r="L250">
            <v>10.0006568434207</v>
          </cell>
          <cell r="M250">
            <v>5.00032842171034</v>
          </cell>
          <cell r="N250">
            <v>0</v>
          </cell>
          <cell r="O250">
            <v>0</v>
          </cell>
          <cell r="P250">
            <v>13.4944643614412</v>
          </cell>
          <cell r="Q250">
            <v>10.0006568434207</v>
          </cell>
          <cell r="R250">
            <v>5.00032842171034</v>
          </cell>
          <cell r="S250">
            <v>0</v>
          </cell>
          <cell r="T250">
            <v>0</v>
          </cell>
          <cell r="U250">
            <v>13.4944643614412</v>
          </cell>
          <cell r="V250">
            <v>13.4944643614412</v>
          </cell>
          <cell r="W250">
            <v>13.4944643614412</v>
          </cell>
          <cell r="X250">
            <v>10.0006568434207</v>
          </cell>
          <cell r="Y250">
            <v>5.00032842171034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0</v>
          </cell>
          <cell r="BV250">
            <v>0</v>
          </cell>
          <cell r="BW250">
            <v>0</v>
          </cell>
          <cell r="BX250">
            <v>0</v>
          </cell>
          <cell r="BY250">
            <v>0</v>
          </cell>
        </row>
        <row r="251">
          <cell r="D251">
            <v>44287</v>
          </cell>
          <cell r="E251">
            <v>1.47314217913513</v>
          </cell>
          <cell r="F251">
            <v>0.0926681126791064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13.0485663435135</v>
          </cell>
          <cell r="L251">
            <v>9.63296263797818</v>
          </cell>
          <cell r="M251">
            <v>4.81648131898909</v>
          </cell>
          <cell r="N251">
            <v>0</v>
          </cell>
          <cell r="O251">
            <v>0</v>
          </cell>
          <cell r="P251">
            <v>13.0485663435135</v>
          </cell>
          <cell r="Q251">
            <v>9.63296263797818</v>
          </cell>
          <cell r="R251">
            <v>4.81648131898909</v>
          </cell>
          <cell r="S251">
            <v>0</v>
          </cell>
          <cell r="T251">
            <v>0</v>
          </cell>
          <cell r="U251">
            <v>13.0485663435135</v>
          </cell>
          <cell r="V251">
            <v>13.0485663435135</v>
          </cell>
          <cell r="W251">
            <v>13.0485663435135</v>
          </cell>
          <cell r="X251">
            <v>9.63296263797818</v>
          </cell>
          <cell r="Y251">
            <v>4.81648131898909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0</v>
          </cell>
          <cell r="BJ251">
            <v>0</v>
          </cell>
          <cell r="BK251">
            <v>0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0</v>
          </cell>
        </row>
        <row r="252">
          <cell r="D252">
            <v>44317</v>
          </cell>
          <cell r="E252">
            <v>1.45865613934771</v>
          </cell>
          <cell r="F252">
            <v>0.0921962317534465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12.9399210451078</v>
          </cell>
          <cell r="L252">
            <v>10.9808226461039</v>
          </cell>
          <cell r="M252">
            <v>5.49041132305195</v>
          </cell>
          <cell r="N252">
            <v>0</v>
          </cell>
          <cell r="O252">
            <v>0</v>
          </cell>
          <cell r="P252">
            <v>12.9399210451078</v>
          </cell>
          <cell r="Q252">
            <v>10.9808226461039</v>
          </cell>
          <cell r="R252">
            <v>5.49041132305195</v>
          </cell>
          <cell r="S252">
            <v>0</v>
          </cell>
          <cell r="T252">
            <v>0</v>
          </cell>
          <cell r="U252">
            <v>12.9399210451078</v>
          </cell>
          <cell r="V252">
            <v>12.9399210451078</v>
          </cell>
          <cell r="W252">
            <v>12.9399210451078</v>
          </cell>
          <cell r="X252">
            <v>10.9808226461039</v>
          </cell>
          <cell r="Y252">
            <v>5.49041132305195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0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0</v>
          </cell>
        </row>
        <row r="253">
          <cell r="D253">
            <v>44348</v>
          </cell>
          <cell r="E253">
            <v>1.4590416355005</v>
          </cell>
          <cell r="F253">
            <v>0.0917111885171744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12.9428122662538</v>
          </cell>
          <cell r="L253">
            <v>17.8708699857259</v>
          </cell>
          <cell r="M253">
            <v>8.93543499286293</v>
          </cell>
          <cell r="N253">
            <v>1</v>
          </cell>
          <cell r="O253">
            <v>0</v>
          </cell>
          <cell r="P253">
            <v>12.9428122662538</v>
          </cell>
          <cell r="Q253">
            <v>17.8708699857259</v>
          </cell>
          <cell r="R253">
            <v>8.93543499286293</v>
          </cell>
          <cell r="S253">
            <v>1</v>
          </cell>
          <cell r="T253">
            <v>0</v>
          </cell>
          <cell r="U253">
            <v>12.9428122662538</v>
          </cell>
          <cell r="V253">
            <v>12.9428122662538</v>
          </cell>
          <cell r="W253">
            <v>12.9428122662538</v>
          </cell>
          <cell r="X253">
            <v>17.8708699857259</v>
          </cell>
          <cell r="Y253">
            <v>8.93543499286293</v>
          </cell>
          <cell r="Z253">
            <v>1</v>
          </cell>
          <cell r="AA253">
            <v>0</v>
          </cell>
          <cell r="AB253">
            <v>1</v>
          </cell>
          <cell r="AC253">
            <v>1</v>
          </cell>
          <cell r="AD253">
            <v>1</v>
          </cell>
          <cell r="AE253">
            <v>0</v>
          </cell>
          <cell r="AF253">
            <v>5880</v>
          </cell>
          <cell r="AG253">
            <v>0</v>
          </cell>
          <cell r="AH253">
            <v>48000</v>
          </cell>
          <cell r="AI253">
            <v>0</v>
          </cell>
          <cell r="AJ253">
            <v>54000</v>
          </cell>
          <cell r="AK253">
            <v>0</v>
          </cell>
          <cell r="AL253">
            <v>60000</v>
          </cell>
          <cell r="AM253">
            <v>0</v>
          </cell>
          <cell r="AN253">
            <v>60000</v>
          </cell>
          <cell r="AO253">
            <v>0</v>
          </cell>
          <cell r="AP253">
            <v>86400</v>
          </cell>
          <cell r="AQ253">
            <v>0</v>
          </cell>
          <cell r="AR253">
            <v>61200</v>
          </cell>
          <cell r="AS253">
            <v>0</v>
          </cell>
          <cell r="AT253">
            <v>132000</v>
          </cell>
          <cell r="AU253">
            <v>0</v>
          </cell>
          <cell r="AV253">
            <v>152280</v>
          </cell>
          <cell r="AW253">
            <v>447480</v>
          </cell>
          <cell r="AX253">
            <v>507480</v>
          </cell>
          <cell r="AY253">
            <v>62400</v>
          </cell>
          <cell r="AZ253">
            <v>0</v>
          </cell>
          <cell r="BA253">
            <v>60000</v>
          </cell>
          <cell r="BB253">
            <v>0</v>
          </cell>
          <cell r="BC253">
            <v>10560</v>
          </cell>
          <cell r="BD253">
            <v>0</v>
          </cell>
          <cell r="BE253">
            <v>6120</v>
          </cell>
          <cell r="BF253">
            <v>0</v>
          </cell>
          <cell r="BG253">
            <v>20400</v>
          </cell>
          <cell r="BH253">
            <v>0</v>
          </cell>
          <cell r="BI253">
            <v>105600</v>
          </cell>
          <cell r="BJ253">
            <v>0</v>
          </cell>
          <cell r="BK253">
            <v>127200</v>
          </cell>
          <cell r="BL253">
            <v>0</v>
          </cell>
          <cell r="BM253">
            <v>60000</v>
          </cell>
          <cell r="BN253">
            <v>0</v>
          </cell>
          <cell r="BO253">
            <v>63600</v>
          </cell>
          <cell r="BP253">
            <v>0</v>
          </cell>
          <cell r="BQ253">
            <v>62400</v>
          </cell>
          <cell r="BR253">
            <v>0</v>
          </cell>
          <cell r="BS253">
            <v>132000</v>
          </cell>
          <cell r="BT253">
            <v>0</v>
          </cell>
          <cell r="BU253">
            <v>120000</v>
          </cell>
          <cell r="BV253">
            <v>0</v>
          </cell>
          <cell r="BW253">
            <v>371880</v>
          </cell>
          <cell r="BX253">
            <v>623880</v>
          </cell>
          <cell r="BY253">
            <v>830280</v>
          </cell>
        </row>
        <row r="254">
          <cell r="D254">
            <v>44378</v>
          </cell>
          <cell r="E254">
            <v>1.45990820584516</v>
          </cell>
          <cell r="F254">
            <v>0.0912442628653222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12.9493115438387</v>
          </cell>
          <cell r="L254">
            <v>17.0080135474259</v>
          </cell>
          <cell r="M254">
            <v>8.50400677371297</v>
          </cell>
          <cell r="N254">
            <v>1</v>
          </cell>
          <cell r="O254">
            <v>0</v>
          </cell>
          <cell r="P254">
            <v>12.9493115438387</v>
          </cell>
          <cell r="Q254">
            <v>17.0080135474259</v>
          </cell>
          <cell r="R254">
            <v>8.50400677371297</v>
          </cell>
          <cell r="S254">
            <v>1</v>
          </cell>
          <cell r="T254">
            <v>0</v>
          </cell>
          <cell r="U254">
            <v>12.9493115438387</v>
          </cell>
          <cell r="V254">
            <v>12.9493115438387</v>
          </cell>
          <cell r="W254">
            <v>12.9493115438387</v>
          </cell>
          <cell r="X254">
            <v>17.0080135474259</v>
          </cell>
          <cell r="Y254">
            <v>8.50400677371297</v>
          </cell>
          <cell r="Z254">
            <v>1</v>
          </cell>
          <cell r="AA254">
            <v>0</v>
          </cell>
          <cell r="AB254">
            <v>1</v>
          </cell>
          <cell r="AC254">
            <v>1</v>
          </cell>
          <cell r="AD254">
            <v>1</v>
          </cell>
          <cell r="AE254">
            <v>0</v>
          </cell>
          <cell r="AF254">
            <v>5880</v>
          </cell>
          <cell r="AG254">
            <v>0</v>
          </cell>
          <cell r="AH254">
            <v>48000</v>
          </cell>
          <cell r="AI254">
            <v>0</v>
          </cell>
          <cell r="AJ254">
            <v>54000</v>
          </cell>
          <cell r="AK254">
            <v>0</v>
          </cell>
          <cell r="AL254">
            <v>60000</v>
          </cell>
          <cell r="AM254">
            <v>0</v>
          </cell>
          <cell r="AN254">
            <v>60000</v>
          </cell>
          <cell r="AO254">
            <v>0</v>
          </cell>
          <cell r="AP254">
            <v>86400</v>
          </cell>
          <cell r="AQ254">
            <v>0</v>
          </cell>
          <cell r="AR254">
            <v>61200</v>
          </cell>
          <cell r="AS254">
            <v>0</v>
          </cell>
          <cell r="AT254">
            <v>132000</v>
          </cell>
          <cell r="AU254">
            <v>0</v>
          </cell>
          <cell r="AV254">
            <v>152280</v>
          </cell>
          <cell r="AW254">
            <v>447480</v>
          </cell>
          <cell r="AX254">
            <v>507480</v>
          </cell>
          <cell r="AY254">
            <v>62400</v>
          </cell>
          <cell r="AZ254">
            <v>0</v>
          </cell>
          <cell r="BA254">
            <v>60000</v>
          </cell>
          <cell r="BB254">
            <v>0</v>
          </cell>
          <cell r="BC254">
            <v>10560</v>
          </cell>
          <cell r="BD254">
            <v>0</v>
          </cell>
          <cell r="BE254">
            <v>6120</v>
          </cell>
          <cell r="BF254">
            <v>0</v>
          </cell>
          <cell r="BG254">
            <v>20400</v>
          </cell>
          <cell r="BH254">
            <v>0</v>
          </cell>
          <cell r="BI254">
            <v>105600</v>
          </cell>
          <cell r="BJ254">
            <v>0</v>
          </cell>
          <cell r="BK254">
            <v>127200</v>
          </cell>
          <cell r="BL254">
            <v>0</v>
          </cell>
          <cell r="BM254">
            <v>60000</v>
          </cell>
          <cell r="BN254">
            <v>0</v>
          </cell>
          <cell r="BO254">
            <v>63600</v>
          </cell>
          <cell r="BP254">
            <v>0</v>
          </cell>
          <cell r="BQ254">
            <v>62400</v>
          </cell>
          <cell r="BR254">
            <v>0</v>
          </cell>
          <cell r="BS254">
            <v>132000</v>
          </cell>
          <cell r="BT254">
            <v>0</v>
          </cell>
          <cell r="BU254">
            <v>120000</v>
          </cell>
          <cell r="BV254">
            <v>0</v>
          </cell>
          <cell r="BW254">
            <v>371880</v>
          </cell>
          <cell r="BX254">
            <v>623880</v>
          </cell>
          <cell r="BY254">
            <v>830280</v>
          </cell>
        </row>
        <row r="255">
          <cell r="D255">
            <v>44409</v>
          </cell>
          <cell r="E255">
            <v>1.45772987045111</v>
          </cell>
          <cell r="F255">
            <v>0.0907643126884652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12.9329740283833</v>
          </cell>
          <cell r="L255">
            <v>19.6689841159737</v>
          </cell>
          <cell r="M255">
            <v>9.83449205798686</v>
          </cell>
          <cell r="N255">
            <v>1</v>
          </cell>
          <cell r="O255">
            <v>0</v>
          </cell>
          <cell r="P255">
            <v>12.9329740283833</v>
          </cell>
          <cell r="Q255">
            <v>19.6689841159737</v>
          </cell>
          <cell r="R255">
            <v>9.83449205798686</v>
          </cell>
          <cell r="S255">
            <v>1</v>
          </cell>
          <cell r="T255">
            <v>0</v>
          </cell>
          <cell r="U255">
            <v>12.9329740283833</v>
          </cell>
          <cell r="V255">
            <v>12.9329740283833</v>
          </cell>
          <cell r="W255">
            <v>12.9329740283833</v>
          </cell>
          <cell r="X255">
            <v>19.6689841159737</v>
          </cell>
          <cell r="Y255">
            <v>9.83449205798686</v>
          </cell>
          <cell r="Z255">
            <v>1</v>
          </cell>
          <cell r="AA255">
            <v>0</v>
          </cell>
          <cell r="AB255">
            <v>1</v>
          </cell>
          <cell r="AC255">
            <v>1</v>
          </cell>
          <cell r="AD255">
            <v>1</v>
          </cell>
          <cell r="AE255">
            <v>0</v>
          </cell>
          <cell r="AF255">
            <v>5880</v>
          </cell>
          <cell r="AG255">
            <v>0</v>
          </cell>
          <cell r="AH255">
            <v>48000</v>
          </cell>
          <cell r="AI255">
            <v>0</v>
          </cell>
          <cell r="AJ255">
            <v>54000</v>
          </cell>
          <cell r="AK255">
            <v>0</v>
          </cell>
          <cell r="AL255">
            <v>60000</v>
          </cell>
          <cell r="AM255">
            <v>0</v>
          </cell>
          <cell r="AN255">
            <v>60000</v>
          </cell>
          <cell r="AO255">
            <v>0</v>
          </cell>
          <cell r="AP255">
            <v>86400</v>
          </cell>
          <cell r="AQ255">
            <v>0</v>
          </cell>
          <cell r="AR255">
            <v>61200</v>
          </cell>
          <cell r="AS255">
            <v>0</v>
          </cell>
          <cell r="AT255">
            <v>132000</v>
          </cell>
          <cell r="AU255">
            <v>0</v>
          </cell>
          <cell r="AV255">
            <v>152280</v>
          </cell>
          <cell r="AW255">
            <v>447480</v>
          </cell>
          <cell r="AX255">
            <v>507480</v>
          </cell>
          <cell r="AY255">
            <v>62400</v>
          </cell>
          <cell r="AZ255">
            <v>0</v>
          </cell>
          <cell r="BA255">
            <v>60000</v>
          </cell>
          <cell r="BB255">
            <v>0</v>
          </cell>
          <cell r="BC255">
            <v>10560</v>
          </cell>
          <cell r="BD255">
            <v>0</v>
          </cell>
          <cell r="BE255">
            <v>6120</v>
          </cell>
          <cell r="BF255">
            <v>0</v>
          </cell>
          <cell r="BG255">
            <v>20400</v>
          </cell>
          <cell r="BH255">
            <v>0</v>
          </cell>
          <cell r="BI255">
            <v>105600</v>
          </cell>
          <cell r="BJ255">
            <v>0</v>
          </cell>
          <cell r="BK255">
            <v>127200</v>
          </cell>
          <cell r="BL255">
            <v>0</v>
          </cell>
          <cell r="BM255">
            <v>60000</v>
          </cell>
          <cell r="BN255">
            <v>0</v>
          </cell>
          <cell r="BO255">
            <v>63600</v>
          </cell>
          <cell r="BP255">
            <v>0</v>
          </cell>
          <cell r="BQ255">
            <v>62400</v>
          </cell>
          <cell r="BR255">
            <v>0</v>
          </cell>
          <cell r="BS255">
            <v>132000</v>
          </cell>
          <cell r="BT255">
            <v>0</v>
          </cell>
          <cell r="BU255">
            <v>120000</v>
          </cell>
          <cell r="BV255">
            <v>0</v>
          </cell>
          <cell r="BW255">
            <v>371880</v>
          </cell>
          <cell r="BX255">
            <v>623880</v>
          </cell>
          <cell r="BY255">
            <v>830280</v>
          </cell>
        </row>
        <row r="256">
          <cell r="D256">
            <v>44440</v>
          </cell>
          <cell r="E256">
            <v>1.45580834589142</v>
          </cell>
          <cell r="F256">
            <v>0.090286929927489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12.9185625941857</v>
          </cell>
          <cell r="L256">
            <v>14.0935982439509</v>
          </cell>
          <cell r="M256">
            <v>7.04679912197544</v>
          </cell>
          <cell r="N256">
            <v>1</v>
          </cell>
          <cell r="O256">
            <v>0</v>
          </cell>
          <cell r="P256">
            <v>12.9185625941857</v>
          </cell>
          <cell r="Q256">
            <v>14.0935982439509</v>
          </cell>
          <cell r="R256">
            <v>7.04679912197544</v>
          </cell>
          <cell r="S256">
            <v>1</v>
          </cell>
          <cell r="T256">
            <v>0</v>
          </cell>
          <cell r="U256">
            <v>12.9185625941857</v>
          </cell>
          <cell r="V256">
            <v>12.9185625941857</v>
          </cell>
          <cell r="W256">
            <v>12.9185625941857</v>
          </cell>
          <cell r="X256">
            <v>14.0935982439509</v>
          </cell>
          <cell r="Y256">
            <v>7.04679912197544</v>
          </cell>
          <cell r="Z256">
            <v>1</v>
          </cell>
          <cell r="AA256">
            <v>0</v>
          </cell>
          <cell r="AB256">
            <v>1</v>
          </cell>
          <cell r="AC256">
            <v>1</v>
          </cell>
          <cell r="AD256">
            <v>1</v>
          </cell>
          <cell r="AE256">
            <v>0</v>
          </cell>
          <cell r="AF256">
            <v>5880</v>
          </cell>
          <cell r="AG256">
            <v>0</v>
          </cell>
          <cell r="AH256">
            <v>48000</v>
          </cell>
          <cell r="AI256">
            <v>0</v>
          </cell>
          <cell r="AJ256">
            <v>54000</v>
          </cell>
          <cell r="AK256">
            <v>0</v>
          </cell>
          <cell r="AL256">
            <v>60000</v>
          </cell>
          <cell r="AM256">
            <v>0</v>
          </cell>
          <cell r="AN256">
            <v>60000</v>
          </cell>
          <cell r="AO256">
            <v>0</v>
          </cell>
          <cell r="AP256">
            <v>86400</v>
          </cell>
          <cell r="AQ256">
            <v>0</v>
          </cell>
          <cell r="AR256">
            <v>61200</v>
          </cell>
          <cell r="AS256">
            <v>0</v>
          </cell>
          <cell r="AT256">
            <v>132000</v>
          </cell>
          <cell r="AU256">
            <v>0</v>
          </cell>
          <cell r="AV256">
            <v>152280</v>
          </cell>
          <cell r="AW256">
            <v>447480</v>
          </cell>
          <cell r="AX256">
            <v>507480</v>
          </cell>
          <cell r="AY256">
            <v>62400</v>
          </cell>
          <cell r="AZ256">
            <v>0</v>
          </cell>
          <cell r="BA256">
            <v>60000</v>
          </cell>
          <cell r="BB256">
            <v>0</v>
          </cell>
          <cell r="BC256">
            <v>10560</v>
          </cell>
          <cell r="BD256">
            <v>0</v>
          </cell>
          <cell r="BE256">
            <v>6120</v>
          </cell>
          <cell r="BF256">
            <v>0</v>
          </cell>
          <cell r="BG256">
            <v>20400</v>
          </cell>
          <cell r="BH256">
            <v>0</v>
          </cell>
          <cell r="BI256">
            <v>105600</v>
          </cell>
          <cell r="BJ256">
            <v>0</v>
          </cell>
          <cell r="BK256">
            <v>127200</v>
          </cell>
          <cell r="BL256">
            <v>0</v>
          </cell>
          <cell r="BM256">
            <v>60000</v>
          </cell>
          <cell r="BN256">
            <v>0</v>
          </cell>
          <cell r="BO256">
            <v>63600</v>
          </cell>
          <cell r="BP256">
            <v>0</v>
          </cell>
          <cell r="BQ256">
            <v>62400</v>
          </cell>
          <cell r="BR256">
            <v>0</v>
          </cell>
          <cell r="BS256">
            <v>132000</v>
          </cell>
          <cell r="BT256">
            <v>0</v>
          </cell>
          <cell r="BU256">
            <v>120000</v>
          </cell>
          <cell r="BV256">
            <v>0</v>
          </cell>
          <cell r="BW256">
            <v>371880</v>
          </cell>
          <cell r="BX256">
            <v>623880</v>
          </cell>
          <cell r="BY256">
            <v>830280</v>
          </cell>
        </row>
        <row r="257">
          <cell r="D257">
            <v>44470</v>
          </cell>
          <cell r="E257">
            <v>1.45656454427113</v>
          </cell>
          <cell r="F257">
            <v>0.0898273779871933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12.9242340820334</v>
          </cell>
          <cell r="L257">
            <v>18.7978215259515</v>
          </cell>
          <cell r="M257">
            <v>9.39891076297575</v>
          </cell>
          <cell r="N257">
            <v>1</v>
          </cell>
          <cell r="O257">
            <v>0</v>
          </cell>
          <cell r="P257">
            <v>12.9242340820334</v>
          </cell>
          <cell r="Q257">
            <v>18.7978215259515</v>
          </cell>
          <cell r="R257">
            <v>9.39891076297575</v>
          </cell>
          <cell r="S257">
            <v>1</v>
          </cell>
          <cell r="T257">
            <v>0</v>
          </cell>
          <cell r="U257">
            <v>12.9242340820334</v>
          </cell>
          <cell r="V257">
            <v>12.9242340820334</v>
          </cell>
          <cell r="W257">
            <v>12.9242340820334</v>
          </cell>
          <cell r="X257">
            <v>18.7978215259515</v>
          </cell>
          <cell r="Y257">
            <v>9.39891076297575</v>
          </cell>
          <cell r="Z257">
            <v>1</v>
          </cell>
          <cell r="AA257">
            <v>0</v>
          </cell>
          <cell r="AB257">
            <v>1</v>
          </cell>
          <cell r="AC257">
            <v>1</v>
          </cell>
          <cell r="AD257">
            <v>1</v>
          </cell>
          <cell r="AE257">
            <v>0</v>
          </cell>
          <cell r="AF257">
            <v>5880</v>
          </cell>
          <cell r="AG257">
            <v>0</v>
          </cell>
          <cell r="AH257">
            <v>48000</v>
          </cell>
          <cell r="AI257">
            <v>0</v>
          </cell>
          <cell r="AJ257">
            <v>54000</v>
          </cell>
          <cell r="AK257">
            <v>0</v>
          </cell>
          <cell r="AL257">
            <v>60000</v>
          </cell>
          <cell r="AM257">
            <v>0</v>
          </cell>
          <cell r="AN257">
            <v>60000</v>
          </cell>
          <cell r="AO257">
            <v>0</v>
          </cell>
          <cell r="AP257">
            <v>86400</v>
          </cell>
          <cell r="AQ257">
            <v>0</v>
          </cell>
          <cell r="AR257">
            <v>61200</v>
          </cell>
          <cell r="AS257">
            <v>0</v>
          </cell>
          <cell r="AT257">
            <v>132000</v>
          </cell>
          <cell r="AU257">
            <v>0</v>
          </cell>
          <cell r="AV257">
            <v>152280</v>
          </cell>
          <cell r="AW257">
            <v>447480</v>
          </cell>
          <cell r="AX257">
            <v>507480</v>
          </cell>
          <cell r="AY257">
            <v>62400</v>
          </cell>
          <cell r="AZ257">
            <v>0</v>
          </cell>
          <cell r="BA257">
            <v>60000</v>
          </cell>
          <cell r="BB257">
            <v>0</v>
          </cell>
          <cell r="BC257">
            <v>10560</v>
          </cell>
          <cell r="BD257">
            <v>0</v>
          </cell>
          <cell r="BE257">
            <v>6120</v>
          </cell>
          <cell r="BF257">
            <v>0</v>
          </cell>
          <cell r="BG257">
            <v>20400</v>
          </cell>
          <cell r="BH257">
            <v>0</v>
          </cell>
          <cell r="BI257">
            <v>105600</v>
          </cell>
          <cell r="BJ257">
            <v>0</v>
          </cell>
          <cell r="BK257">
            <v>127200</v>
          </cell>
          <cell r="BL257">
            <v>0</v>
          </cell>
          <cell r="BM257">
            <v>60000</v>
          </cell>
          <cell r="BN257">
            <v>0</v>
          </cell>
          <cell r="BO257">
            <v>63600</v>
          </cell>
          <cell r="BP257">
            <v>0</v>
          </cell>
          <cell r="BQ257">
            <v>62400</v>
          </cell>
          <cell r="BR257">
            <v>0</v>
          </cell>
          <cell r="BS257">
            <v>132000</v>
          </cell>
          <cell r="BT257">
            <v>0</v>
          </cell>
          <cell r="BU257">
            <v>120000</v>
          </cell>
          <cell r="BV257">
            <v>0</v>
          </cell>
          <cell r="BW257">
            <v>371880</v>
          </cell>
          <cell r="BX257">
            <v>623880</v>
          </cell>
          <cell r="BY257">
            <v>830280</v>
          </cell>
        </row>
        <row r="258">
          <cell r="D258">
            <v>44501</v>
          </cell>
          <cell r="E258">
            <v>1.48681315465308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13.1510986598981</v>
          </cell>
          <cell r="L258">
            <v>10.5757878040082</v>
          </cell>
          <cell r="M258">
            <v>5.2878939020041</v>
          </cell>
          <cell r="N258">
            <v>0</v>
          </cell>
          <cell r="O258">
            <v>0</v>
          </cell>
          <cell r="P258">
            <v>13.1510986598981</v>
          </cell>
          <cell r="Q258">
            <v>10.5757878040082</v>
          </cell>
          <cell r="R258">
            <v>5.2878939020041</v>
          </cell>
          <cell r="S258">
            <v>0</v>
          </cell>
          <cell r="T258">
            <v>0</v>
          </cell>
          <cell r="U258">
            <v>13.1510986598981</v>
          </cell>
          <cell r="V258">
            <v>13.1510986598981</v>
          </cell>
          <cell r="W258">
            <v>13.1510986598981</v>
          </cell>
          <cell r="X258">
            <v>10.5757878040082</v>
          </cell>
          <cell r="Y258">
            <v>5.2878939020041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</row>
        <row r="259">
          <cell r="D259">
            <v>44531</v>
          </cell>
          <cell r="E259">
            <v>1.51292110096744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13.3469082572558</v>
          </cell>
          <cell r="L259">
            <v>6.48104580891283</v>
          </cell>
          <cell r="M259">
            <v>3.24052290445641</v>
          </cell>
          <cell r="N259">
            <v>0</v>
          </cell>
          <cell r="O259">
            <v>0</v>
          </cell>
          <cell r="P259">
            <v>13.3469082572558</v>
          </cell>
          <cell r="Q259">
            <v>6.48104580891283</v>
          </cell>
          <cell r="R259">
            <v>3.24052290445641</v>
          </cell>
          <cell r="S259">
            <v>0</v>
          </cell>
          <cell r="T259">
            <v>0</v>
          </cell>
          <cell r="U259">
            <v>13.3469082572558</v>
          </cell>
          <cell r="V259">
            <v>13.3469082572558</v>
          </cell>
          <cell r="W259">
            <v>13.3469082572558</v>
          </cell>
          <cell r="X259">
            <v>6.48104580891283</v>
          </cell>
          <cell r="Y259">
            <v>3.24052290445641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0</v>
          </cell>
        </row>
        <row r="260">
          <cell r="D260">
            <v>44562</v>
          </cell>
          <cell r="E260">
            <v>1.55293470209313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13.6470102656985</v>
          </cell>
          <cell r="L260">
            <v>14.913452314146</v>
          </cell>
          <cell r="M260">
            <v>7.45672615707302</v>
          </cell>
          <cell r="N260">
            <v>1</v>
          </cell>
          <cell r="O260">
            <v>0</v>
          </cell>
          <cell r="P260">
            <v>13.6470102656985</v>
          </cell>
          <cell r="Q260">
            <v>14.913452314146</v>
          </cell>
          <cell r="R260">
            <v>7.45672615707302</v>
          </cell>
          <cell r="S260">
            <v>1</v>
          </cell>
          <cell r="T260">
            <v>0</v>
          </cell>
          <cell r="U260">
            <v>13.6470102656985</v>
          </cell>
          <cell r="V260">
            <v>13.6470102656985</v>
          </cell>
          <cell r="W260">
            <v>13.6470102656985</v>
          </cell>
          <cell r="X260">
            <v>14.913452314146</v>
          </cell>
          <cell r="Y260">
            <v>7.45672615707302</v>
          </cell>
          <cell r="Z260">
            <v>1</v>
          </cell>
          <cell r="AA260">
            <v>0</v>
          </cell>
          <cell r="AB260">
            <v>1</v>
          </cell>
          <cell r="AC260">
            <v>1</v>
          </cell>
          <cell r="AD260">
            <v>1</v>
          </cell>
          <cell r="AE260">
            <v>0</v>
          </cell>
          <cell r="AF260">
            <v>5880</v>
          </cell>
          <cell r="AG260">
            <v>0</v>
          </cell>
          <cell r="AH260">
            <v>48000</v>
          </cell>
          <cell r="AI260">
            <v>0</v>
          </cell>
          <cell r="AJ260">
            <v>54000</v>
          </cell>
          <cell r="AK260">
            <v>0</v>
          </cell>
          <cell r="AL260">
            <v>60000</v>
          </cell>
          <cell r="AM260">
            <v>0</v>
          </cell>
          <cell r="AN260">
            <v>60000</v>
          </cell>
          <cell r="AO260">
            <v>0</v>
          </cell>
          <cell r="AP260">
            <v>86400</v>
          </cell>
          <cell r="AQ260">
            <v>0</v>
          </cell>
          <cell r="AR260">
            <v>61200</v>
          </cell>
          <cell r="AS260">
            <v>0</v>
          </cell>
          <cell r="AT260">
            <v>132000</v>
          </cell>
          <cell r="AU260">
            <v>0</v>
          </cell>
          <cell r="AV260">
            <v>152280</v>
          </cell>
          <cell r="AW260">
            <v>447480</v>
          </cell>
          <cell r="AX260">
            <v>507480</v>
          </cell>
          <cell r="AY260">
            <v>62400</v>
          </cell>
          <cell r="AZ260">
            <v>0</v>
          </cell>
          <cell r="BA260">
            <v>60000</v>
          </cell>
          <cell r="BB260">
            <v>0</v>
          </cell>
          <cell r="BC260">
            <v>10560</v>
          </cell>
          <cell r="BD260">
            <v>0</v>
          </cell>
          <cell r="BE260">
            <v>6120</v>
          </cell>
          <cell r="BF260">
            <v>0</v>
          </cell>
          <cell r="BG260">
            <v>20400</v>
          </cell>
          <cell r="BH260">
            <v>0</v>
          </cell>
          <cell r="BI260">
            <v>105600</v>
          </cell>
          <cell r="BJ260">
            <v>0</v>
          </cell>
          <cell r="BK260">
            <v>127200</v>
          </cell>
          <cell r="BL260">
            <v>0</v>
          </cell>
          <cell r="BM260">
            <v>60000</v>
          </cell>
          <cell r="BN260">
            <v>0</v>
          </cell>
          <cell r="BO260">
            <v>63600</v>
          </cell>
          <cell r="BP260">
            <v>0</v>
          </cell>
          <cell r="BQ260">
            <v>62400</v>
          </cell>
          <cell r="BR260">
            <v>0</v>
          </cell>
          <cell r="BS260">
            <v>132000</v>
          </cell>
          <cell r="BT260">
            <v>0</v>
          </cell>
          <cell r="BU260">
            <v>120000</v>
          </cell>
          <cell r="BV260">
            <v>0</v>
          </cell>
          <cell r="BW260">
            <v>371880</v>
          </cell>
          <cell r="BX260">
            <v>623880</v>
          </cell>
          <cell r="BY260">
            <v>830280</v>
          </cell>
        </row>
        <row r="261">
          <cell r="D261">
            <v>44593</v>
          </cell>
          <cell r="E261">
            <v>1.51651415399792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13.3738561549844</v>
          </cell>
          <cell r="L261">
            <v>12.1693529977266</v>
          </cell>
          <cell r="M261">
            <v>6.08467649886332</v>
          </cell>
          <cell r="N261">
            <v>0</v>
          </cell>
          <cell r="O261">
            <v>0</v>
          </cell>
          <cell r="P261">
            <v>13.3738561549844</v>
          </cell>
          <cell r="Q261">
            <v>12.1693529977266</v>
          </cell>
          <cell r="R261">
            <v>6.08467649886332</v>
          </cell>
          <cell r="S261">
            <v>0</v>
          </cell>
          <cell r="T261">
            <v>0</v>
          </cell>
          <cell r="U261">
            <v>13.3738561549844</v>
          </cell>
          <cell r="V261">
            <v>13.3738561549844</v>
          </cell>
          <cell r="W261">
            <v>13.3738561549844</v>
          </cell>
          <cell r="X261">
            <v>12.1693529977266</v>
          </cell>
          <cell r="Y261">
            <v>6.08467649886332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0</v>
          </cell>
        </row>
        <row r="262">
          <cell r="D262">
            <v>44621</v>
          </cell>
          <cell r="E262">
            <v>1.46951625286714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13.0213718965036</v>
          </cell>
          <cell r="L262">
            <v>9.45852186176989</v>
          </cell>
          <cell r="M262">
            <v>4.72926093088495</v>
          </cell>
          <cell r="N262">
            <v>0</v>
          </cell>
          <cell r="O262">
            <v>0</v>
          </cell>
          <cell r="P262">
            <v>13.0213718965036</v>
          </cell>
          <cell r="Q262">
            <v>9.45852186176989</v>
          </cell>
          <cell r="R262">
            <v>4.72926093088495</v>
          </cell>
          <cell r="S262">
            <v>0</v>
          </cell>
          <cell r="T262">
            <v>0</v>
          </cell>
          <cell r="U262">
            <v>13.0213718965036</v>
          </cell>
          <cell r="V262">
            <v>13.0213718965036</v>
          </cell>
          <cell r="W262">
            <v>13.0213718965036</v>
          </cell>
          <cell r="X262">
            <v>9.45852186176989</v>
          </cell>
          <cell r="Y262">
            <v>4.72926093088495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0</v>
          </cell>
        </row>
        <row r="263">
          <cell r="D263">
            <v>44652</v>
          </cell>
          <cell r="E263">
            <v>1.41349660241476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12.6012245181107</v>
          </cell>
          <cell r="L263">
            <v>9.11388617757878</v>
          </cell>
          <cell r="M263">
            <v>4.55694308878939</v>
          </cell>
          <cell r="N263">
            <v>0</v>
          </cell>
          <cell r="O263">
            <v>0</v>
          </cell>
          <cell r="P263">
            <v>12.6012245181107</v>
          </cell>
          <cell r="Q263">
            <v>9.11388617757878</v>
          </cell>
          <cell r="R263">
            <v>4.55694308878939</v>
          </cell>
          <cell r="S263">
            <v>0</v>
          </cell>
          <cell r="T263">
            <v>0</v>
          </cell>
          <cell r="U263">
            <v>12.6012245181107</v>
          </cell>
          <cell r="V263">
            <v>12.6012245181107</v>
          </cell>
          <cell r="W263">
            <v>12.6012245181107</v>
          </cell>
          <cell r="X263">
            <v>9.11388617757878</v>
          </cell>
          <cell r="Y263">
            <v>4.55694308878939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0</v>
          </cell>
        </row>
        <row r="264">
          <cell r="D264">
            <v>44682</v>
          </cell>
          <cell r="E264">
            <v>1.3997422916265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12.4980671871988</v>
          </cell>
          <cell r="L264">
            <v>10.3803586016921</v>
          </cell>
          <cell r="M264">
            <v>5.19017930084604</v>
          </cell>
          <cell r="N264">
            <v>0</v>
          </cell>
          <cell r="O264">
            <v>0</v>
          </cell>
          <cell r="P264">
            <v>12.4980671871988</v>
          </cell>
          <cell r="Q264">
            <v>10.3803586016921</v>
          </cell>
          <cell r="R264">
            <v>5.19017930084604</v>
          </cell>
          <cell r="S264">
            <v>0</v>
          </cell>
          <cell r="T264">
            <v>0</v>
          </cell>
          <cell r="U264">
            <v>12.4980671871988</v>
          </cell>
          <cell r="V264">
            <v>12.4980671871988</v>
          </cell>
          <cell r="W264">
            <v>12.4980671871988</v>
          </cell>
          <cell r="X264">
            <v>10.3803586016921</v>
          </cell>
          <cell r="Y264">
            <v>5.19017930084604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</row>
        <row r="265">
          <cell r="D265">
            <v>44713</v>
          </cell>
          <cell r="E265">
            <v>1.39996045831287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12.4997034373466</v>
          </cell>
          <cell r="L265">
            <v>16.8554716807565</v>
          </cell>
          <cell r="M265">
            <v>8.42773584037823</v>
          </cell>
          <cell r="N265">
            <v>1</v>
          </cell>
          <cell r="O265">
            <v>0</v>
          </cell>
          <cell r="P265">
            <v>12.4997034373466</v>
          </cell>
          <cell r="Q265">
            <v>16.8554716807565</v>
          </cell>
          <cell r="R265">
            <v>8.42773584037823</v>
          </cell>
          <cell r="S265">
            <v>1</v>
          </cell>
          <cell r="T265">
            <v>0</v>
          </cell>
          <cell r="U265">
            <v>12.4997034373466</v>
          </cell>
          <cell r="V265">
            <v>12.4997034373466</v>
          </cell>
          <cell r="W265">
            <v>12.4997034373466</v>
          </cell>
          <cell r="X265">
            <v>16.8554716807565</v>
          </cell>
          <cell r="Y265">
            <v>8.42773584037823</v>
          </cell>
          <cell r="Z265">
            <v>1</v>
          </cell>
          <cell r="AA265">
            <v>0</v>
          </cell>
          <cell r="AB265">
            <v>1</v>
          </cell>
          <cell r="AC265">
            <v>1</v>
          </cell>
          <cell r="AD265">
            <v>1</v>
          </cell>
          <cell r="AE265">
            <v>0</v>
          </cell>
          <cell r="AF265">
            <v>5880</v>
          </cell>
          <cell r="AG265">
            <v>0</v>
          </cell>
          <cell r="AH265">
            <v>48000</v>
          </cell>
          <cell r="AI265">
            <v>0</v>
          </cell>
          <cell r="AJ265">
            <v>54000</v>
          </cell>
          <cell r="AK265">
            <v>0</v>
          </cell>
          <cell r="AL265">
            <v>60000</v>
          </cell>
          <cell r="AM265">
            <v>0</v>
          </cell>
          <cell r="AN265">
            <v>60000</v>
          </cell>
          <cell r="AO265">
            <v>0</v>
          </cell>
          <cell r="AP265">
            <v>86400</v>
          </cell>
          <cell r="AQ265">
            <v>0</v>
          </cell>
          <cell r="AR265">
            <v>61200</v>
          </cell>
          <cell r="AS265">
            <v>0</v>
          </cell>
          <cell r="AT265">
            <v>132000</v>
          </cell>
          <cell r="AU265">
            <v>0</v>
          </cell>
          <cell r="AV265">
            <v>152280</v>
          </cell>
          <cell r="AW265">
            <v>447480</v>
          </cell>
          <cell r="AX265">
            <v>507480</v>
          </cell>
          <cell r="AY265">
            <v>62400</v>
          </cell>
          <cell r="AZ265">
            <v>0</v>
          </cell>
          <cell r="BA265">
            <v>60000</v>
          </cell>
          <cell r="BB265">
            <v>0</v>
          </cell>
          <cell r="BC265">
            <v>10560</v>
          </cell>
          <cell r="BD265">
            <v>0</v>
          </cell>
          <cell r="BE265">
            <v>6120</v>
          </cell>
          <cell r="BF265">
            <v>0</v>
          </cell>
          <cell r="BG265">
            <v>20400</v>
          </cell>
          <cell r="BH265">
            <v>0</v>
          </cell>
          <cell r="BI265">
            <v>105600</v>
          </cell>
          <cell r="BJ265">
            <v>0</v>
          </cell>
          <cell r="BK265">
            <v>127200</v>
          </cell>
          <cell r="BL265">
            <v>0</v>
          </cell>
          <cell r="BM265">
            <v>60000</v>
          </cell>
          <cell r="BN265">
            <v>0</v>
          </cell>
          <cell r="BO265">
            <v>63600</v>
          </cell>
          <cell r="BP265">
            <v>0</v>
          </cell>
          <cell r="BQ265">
            <v>62400</v>
          </cell>
          <cell r="BR265">
            <v>0</v>
          </cell>
          <cell r="BS265">
            <v>132000</v>
          </cell>
          <cell r="BT265">
            <v>0</v>
          </cell>
          <cell r="BU265">
            <v>120000</v>
          </cell>
          <cell r="BV265">
            <v>0</v>
          </cell>
          <cell r="BW265">
            <v>371880</v>
          </cell>
          <cell r="BX265">
            <v>623880</v>
          </cell>
          <cell r="BY265">
            <v>830280</v>
          </cell>
        </row>
        <row r="266">
          <cell r="D266">
            <v>44743</v>
          </cell>
          <cell r="E266">
            <v>1.40063617419575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12.5047713064682</v>
          </cell>
          <cell r="L266">
            <v>16.0727548509009</v>
          </cell>
          <cell r="M266">
            <v>8.03637742545045</v>
          </cell>
          <cell r="N266">
            <v>1</v>
          </cell>
          <cell r="O266">
            <v>0</v>
          </cell>
          <cell r="P266">
            <v>12.5047713064682</v>
          </cell>
          <cell r="Q266">
            <v>16.0727548509009</v>
          </cell>
          <cell r="R266">
            <v>8.03637742545045</v>
          </cell>
          <cell r="S266">
            <v>1</v>
          </cell>
          <cell r="T266">
            <v>0</v>
          </cell>
          <cell r="U266">
            <v>12.5047713064682</v>
          </cell>
          <cell r="V266">
            <v>12.5047713064682</v>
          </cell>
          <cell r="W266">
            <v>12.5047713064682</v>
          </cell>
          <cell r="X266">
            <v>16.0727548509009</v>
          </cell>
          <cell r="Y266">
            <v>8.03637742545045</v>
          </cell>
          <cell r="Z266">
            <v>1</v>
          </cell>
          <cell r="AA266">
            <v>0</v>
          </cell>
          <cell r="AB266">
            <v>1</v>
          </cell>
          <cell r="AC266">
            <v>1</v>
          </cell>
          <cell r="AD266">
            <v>1</v>
          </cell>
          <cell r="AE266">
            <v>0</v>
          </cell>
          <cell r="AF266">
            <v>5880</v>
          </cell>
          <cell r="AG266">
            <v>0</v>
          </cell>
          <cell r="AH266">
            <v>48000</v>
          </cell>
          <cell r="AI266">
            <v>0</v>
          </cell>
          <cell r="AJ266">
            <v>54000</v>
          </cell>
          <cell r="AK266">
            <v>0</v>
          </cell>
          <cell r="AL266">
            <v>60000</v>
          </cell>
          <cell r="AM266">
            <v>0</v>
          </cell>
          <cell r="AN266">
            <v>60000</v>
          </cell>
          <cell r="AO266">
            <v>0</v>
          </cell>
          <cell r="AP266">
            <v>86400</v>
          </cell>
          <cell r="AQ266">
            <v>0</v>
          </cell>
          <cell r="AR266">
            <v>61200</v>
          </cell>
          <cell r="AS266">
            <v>0</v>
          </cell>
          <cell r="AT266">
            <v>132000</v>
          </cell>
          <cell r="AU266">
            <v>0</v>
          </cell>
          <cell r="AV266">
            <v>152280</v>
          </cell>
          <cell r="AW266">
            <v>447480</v>
          </cell>
          <cell r="AX266">
            <v>507480</v>
          </cell>
          <cell r="AY266">
            <v>62400</v>
          </cell>
          <cell r="AZ266">
            <v>0</v>
          </cell>
          <cell r="BA266">
            <v>60000</v>
          </cell>
          <cell r="BB266">
            <v>0</v>
          </cell>
          <cell r="BC266">
            <v>10560</v>
          </cell>
          <cell r="BD266">
            <v>0</v>
          </cell>
          <cell r="BE266">
            <v>6120</v>
          </cell>
          <cell r="BF266">
            <v>0</v>
          </cell>
          <cell r="BG266">
            <v>20400</v>
          </cell>
          <cell r="BH266">
            <v>0</v>
          </cell>
          <cell r="BI266">
            <v>105600</v>
          </cell>
          <cell r="BJ266">
            <v>0</v>
          </cell>
          <cell r="BK266">
            <v>127200</v>
          </cell>
          <cell r="BL266">
            <v>0</v>
          </cell>
          <cell r="BM266">
            <v>60000</v>
          </cell>
          <cell r="BN266">
            <v>0</v>
          </cell>
          <cell r="BO266">
            <v>63600</v>
          </cell>
          <cell r="BP266">
            <v>0</v>
          </cell>
          <cell r="BQ266">
            <v>62400</v>
          </cell>
          <cell r="BR266">
            <v>0</v>
          </cell>
          <cell r="BS266">
            <v>132000</v>
          </cell>
          <cell r="BT266">
            <v>0</v>
          </cell>
          <cell r="BU266">
            <v>120000</v>
          </cell>
          <cell r="BV266">
            <v>0</v>
          </cell>
          <cell r="BW266">
            <v>371880</v>
          </cell>
          <cell r="BX266">
            <v>623880</v>
          </cell>
          <cell r="BY266">
            <v>830280</v>
          </cell>
        </row>
        <row r="267">
          <cell r="D267">
            <v>44774</v>
          </cell>
          <cell r="E267">
            <v>1.39844638866099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12.4883479149574</v>
          </cell>
          <cell r="L267">
            <v>18.5732291900314</v>
          </cell>
          <cell r="M267">
            <v>9.28661459501568</v>
          </cell>
          <cell r="N267">
            <v>1</v>
          </cell>
          <cell r="O267">
            <v>0</v>
          </cell>
          <cell r="P267">
            <v>12.4883479149574</v>
          </cell>
          <cell r="Q267">
            <v>18.5732291900314</v>
          </cell>
          <cell r="R267">
            <v>9.28661459501568</v>
          </cell>
          <cell r="S267">
            <v>1</v>
          </cell>
          <cell r="T267">
            <v>0</v>
          </cell>
          <cell r="U267">
            <v>12.4883479149574</v>
          </cell>
          <cell r="V267">
            <v>12.4883479149574</v>
          </cell>
          <cell r="W267">
            <v>12.4883479149574</v>
          </cell>
          <cell r="X267">
            <v>18.5732291900314</v>
          </cell>
          <cell r="Y267">
            <v>9.28661459501568</v>
          </cell>
          <cell r="Z267">
            <v>1</v>
          </cell>
          <cell r="AA267">
            <v>0</v>
          </cell>
          <cell r="AB267">
            <v>1</v>
          </cell>
          <cell r="AC267">
            <v>1</v>
          </cell>
          <cell r="AD267">
            <v>1</v>
          </cell>
          <cell r="AE267">
            <v>0</v>
          </cell>
          <cell r="AF267">
            <v>5880</v>
          </cell>
          <cell r="AG267">
            <v>0</v>
          </cell>
          <cell r="AH267">
            <v>48000</v>
          </cell>
          <cell r="AI267">
            <v>0</v>
          </cell>
          <cell r="AJ267">
            <v>54000</v>
          </cell>
          <cell r="AK267">
            <v>0</v>
          </cell>
          <cell r="AL267">
            <v>60000</v>
          </cell>
          <cell r="AM267">
            <v>0</v>
          </cell>
          <cell r="AN267">
            <v>60000</v>
          </cell>
          <cell r="AO267">
            <v>0</v>
          </cell>
          <cell r="AP267">
            <v>86400</v>
          </cell>
          <cell r="AQ267">
            <v>0</v>
          </cell>
          <cell r="AR267">
            <v>61200</v>
          </cell>
          <cell r="AS267">
            <v>0</v>
          </cell>
          <cell r="AT267">
            <v>132000</v>
          </cell>
          <cell r="AU267">
            <v>0</v>
          </cell>
          <cell r="AV267">
            <v>152280</v>
          </cell>
          <cell r="AW267">
            <v>447480</v>
          </cell>
          <cell r="AX267">
            <v>507480</v>
          </cell>
          <cell r="AY267">
            <v>62400</v>
          </cell>
          <cell r="AZ267">
            <v>0</v>
          </cell>
          <cell r="BA267">
            <v>60000</v>
          </cell>
          <cell r="BB267">
            <v>0</v>
          </cell>
          <cell r="BC267">
            <v>10560</v>
          </cell>
          <cell r="BD267">
            <v>0</v>
          </cell>
          <cell r="BE267">
            <v>6120</v>
          </cell>
          <cell r="BF267">
            <v>0</v>
          </cell>
          <cell r="BG267">
            <v>20400</v>
          </cell>
          <cell r="BH267">
            <v>0</v>
          </cell>
          <cell r="BI267">
            <v>105600</v>
          </cell>
          <cell r="BJ267">
            <v>0</v>
          </cell>
          <cell r="BK267">
            <v>127200</v>
          </cell>
          <cell r="BL267">
            <v>0</v>
          </cell>
          <cell r="BM267">
            <v>60000</v>
          </cell>
          <cell r="BN267">
            <v>0</v>
          </cell>
          <cell r="BO267">
            <v>63600</v>
          </cell>
          <cell r="BP267">
            <v>0</v>
          </cell>
          <cell r="BQ267">
            <v>62400</v>
          </cell>
          <cell r="BR267">
            <v>0</v>
          </cell>
          <cell r="BS267">
            <v>132000</v>
          </cell>
          <cell r="BT267">
            <v>0</v>
          </cell>
          <cell r="BU267">
            <v>120000</v>
          </cell>
          <cell r="BV267">
            <v>0</v>
          </cell>
          <cell r="BW267">
            <v>371880</v>
          </cell>
          <cell r="BX267">
            <v>623880</v>
          </cell>
          <cell r="BY267">
            <v>830280</v>
          </cell>
        </row>
        <row r="268">
          <cell r="D268">
            <v>44805</v>
          </cell>
          <cell r="E268">
            <v>1.39649874174015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12.4737405630511</v>
          </cell>
          <cell r="L268">
            <v>13.3329502406021</v>
          </cell>
          <cell r="M268">
            <v>6.66647512030107</v>
          </cell>
          <cell r="N268">
            <v>1</v>
          </cell>
          <cell r="O268">
            <v>0</v>
          </cell>
          <cell r="P268">
            <v>12.4737405630511</v>
          </cell>
          <cell r="Q268">
            <v>13.3329502406021</v>
          </cell>
          <cell r="R268">
            <v>6.66647512030107</v>
          </cell>
          <cell r="S268">
            <v>1</v>
          </cell>
          <cell r="T268">
            <v>0</v>
          </cell>
          <cell r="U268">
            <v>12.4737405630511</v>
          </cell>
          <cell r="V268">
            <v>12.4737405630511</v>
          </cell>
          <cell r="W268">
            <v>12.4737405630511</v>
          </cell>
          <cell r="X268">
            <v>13.3329502406021</v>
          </cell>
          <cell r="Y268">
            <v>6.66647512030107</v>
          </cell>
          <cell r="Z268">
            <v>1</v>
          </cell>
          <cell r="AA268">
            <v>0</v>
          </cell>
          <cell r="AB268">
            <v>1</v>
          </cell>
          <cell r="AC268">
            <v>1</v>
          </cell>
          <cell r="AD268">
            <v>1</v>
          </cell>
          <cell r="AE268">
            <v>0</v>
          </cell>
          <cell r="AF268">
            <v>5880</v>
          </cell>
          <cell r="AG268">
            <v>0</v>
          </cell>
          <cell r="AH268">
            <v>48000</v>
          </cell>
          <cell r="AI268">
            <v>0</v>
          </cell>
          <cell r="AJ268">
            <v>54000</v>
          </cell>
          <cell r="AK268">
            <v>0</v>
          </cell>
          <cell r="AL268">
            <v>60000</v>
          </cell>
          <cell r="AM268">
            <v>0</v>
          </cell>
          <cell r="AN268">
            <v>60000</v>
          </cell>
          <cell r="AO268">
            <v>0</v>
          </cell>
          <cell r="AP268">
            <v>86400</v>
          </cell>
          <cell r="AQ268">
            <v>0</v>
          </cell>
          <cell r="AR268">
            <v>61200</v>
          </cell>
          <cell r="AS268">
            <v>0</v>
          </cell>
          <cell r="AT268">
            <v>132000</v>
          </cell>
          <cell r="AU268">
            <v>0</v>
          </cell>
          <cell r="AV268">
            <v>152280</v>
          </cell>
          <cell r="AW268">
            <v>447480</v>
          </cell>
          <cell r="AX268">
            <v>507480</v>
          </cell>
          <cell r="AY268">
            <v>62400</v>
          </cell>
          <cell r="AZ268">
            <v>0</v>
          </cell>
          <cell r="BA268">
            <v>60000</v>
          </cell>
          <cell r="BB268">
            <v>0</v>
          </cell>
          <cell r="BC268">
            <v>10560</v>
          </cell>
          <cell r="BD268">
            <v>0</v>
          </cell>
          <cell r="BE268">
            <v>6120</v>
          </cell>
          <cell r="BF268">
            <v>0</v>
          </cell>
          <cell r="BG268">
            <v>20400</v>
          </cell>
          <cell r="BH268">
            <v>0</v>
          </cell>
          <cell r="BI268">
            <v>105600</v>
          </cell>
          <cell r="BJ268">
            <v>0</v>
          </cell>
          <cell r="BK268">
            <v>127200</v>
          </cell>
          <cell r="BL268">
            <v>0</v>
          </cell>
          <cell r="BM268">
            <v>60000</v>
          </cell>
          <cell r="BN268">
            <v>0</v>
          </cell>
          <cell r="BO268">
            <v>63600</v>
          </cell>
          <cell r="BP268">
            <v>0</v>
          </cell>
          <cell r="BQ268">
            <v>62400</v>
          </cell>
          <cell r="BR268">
            <v>0</v>
          </cell>
          <cell r="BS268">
            <v>132000</v>
          </cell>
          <cell r="BT268">
            <v>0</v>
          </cell>
          <cell r="BU268">
            <v>120000</v>
          </cell>
          <cell r="BV268">
            <v>0</v>
          </cell>
          <cell r="BW268">
            <v>371880</v>
          </cell>
          <cell r="BX268">
            <v>623880</v>
          </cell>
          <cell r="BY268">
            <v>830280</v>
          </cell>
        </row>
        <row r="269">
          <cell r="D269">
            <v>44835</v>
          </cell>
          <cell r="E269">
            <v>1.3970730284939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12.4780477137042</v>
          </cell>
          <cell r="L269">
            <v>17.7220031175181</v>
          </cell>
          <cell r="M269">
            <v>8.86100155875905</v>
          </cell>
          <cell r="N269">
            <v>1</v>
          </cell>
          <cell r="O269">
            <v>0</v>
          </cell>
          <cell r="P269">
            <v>12.4780477137042</v>
          </cell>
          <cell r="Q269">
            <v>17.7220031175181</v>
          </cell>
          <cell r="R269">
            <v>8.86100155875905</v>
          </cell>
          <cell r="S269">
            <v>1</v>
          </cell>
          <cell r="T269">
            <v>0</v>
          </cell>
          <cell r="U269">
            <v>12.4780477137042</v>
          </cell>
          <cell r="V269">
            <v>12.4780477137042</v>
          </cell>
          <cell r="W269">
            <v>12.4780477137042</v>
          </cell>
          <cell r="X269">
            <v>17.7220031175181</v>
          </cell>
          <cell r="Y269">
            <v>8.86100155875905</v>
          </cell>
          <cell r="Z269">
            <v>1</v>
          </cell>
          <cell r="AA269">
            <v>0</v>
          </cell>
          <cell r="AB269">
            <v>1</v>
          </cell>
          <cell r="AC269">
            <v>1</v>
          </cell>
          <cell r="AD269">
            <v>1</v>
          </cell>
          <cell r="AE269">
            <v>0</v>
          </cell>
          <cell r="AF269">
            <v>5880</v>
          </cell>
          <cell r="AG269">
            <v>0</v>
          </cell>
          <cell r="AH269">
            <v>48000</v>
          </cell>
          <cell r="AI269">
            <v>0</v>
          </cell>
          <cell r="AJ269">
            <v>54000</v>
          </cell>
          <cell r="AK269">
            <v>0</v>
          </cell>
          <cell r="AL269">
            <v>60000</v>
          </cell>
          <cell r="AM269">
            <v>0</v>
          </cell>
          <cell r="AN269">
            <v>60000</v>
          </cell>
          <cell r="AO269">
            <v>0</v>
          </cell>
          <cell r="AP269">
            <v>86400</v>
          </cell>
          <cell r="AQ269">
            <v>0</v>
          </cell>
          <cell r="AR269">
            <v>61200</v>
          </cell>
          <cell r="AS269">
            <v>0</v>
          </cell>
          <cell r="AT269">
            <v>132000</v>
          </cell>
          <cell r="AU269">
            <v>0</v>
          </cell>
          <cell r="AV269">
            <v>152280</v>
          </cell>
          <cell r="AW269">
            <v>447480</v>
          </cell>
          <cell r="AX269">
            <v>507480</v>
          </cell>
          <cell r="AY269">
            <v>62400</v>
          </cell>
          <cell r="AZ269">
            <v>0</v>
          </cell>
          <cell r="BA269">
            <v>60000</v>
          </cell>
          <cell r="BB269">
            <v>0</v>
          </cell>
          <cell r="BC269">
            <v>10560</v>
          </cell>
          <cell r="BD269">
            <v>0</v>
          </cell>
          <cell r="BE269">
            <v>6120</v>
          </cell>
          <cell r="BF269">
            <v>0</v>
          </cell>
          <cell r="BG269">
            <v>20400</v>
          </cell>
          <cell r="BH269">
            <v>0</v>
          </cell>
          <cell r="BI269">
            <v>105600</v>
          </cell>
          <cell r="BJ269">
            <v>0</v>
          </cell>
          <cell r="BK269">
            <v>127200</v>
          </cell>
          <cell r="BL269">
            <v>0</v>
          </cell>
          <cell r="BM269">
            <v>60000</v>
          </cell>
          <cell r="BN269">
            <v>0</v>
          </cell>
          <cell r="BO269">
            <v>63600</v>
          </cell>
          <cell r="BP269">
            <v>0</v>
          </cell>
          <cell r="BQ269">
            <v>62400</v>
          </cell>
          <cell r="BR269">
            <v>0</v>
          </cell>
          <cell r="BS269">
            <v>132000</v>
          </cell>
          <cell r="BT269">
            <v>0</v>
          </cell>
          <cell r="BU269">
            <v>120000</v>
          </cell>
          <cell r="BV269">
            <v>0</v>
          </cell>
          <cell r="BW269">
            <v>371880</v>
          </cell>
          <cell r="BX269">
            <v>623880</v>
          </cell>
          <cell r="BY269">
            <v>830280</v>
          </cell>
        </row>
        <row r="270">
          <cell r="D270">
            <v>44866</v>
          </cell>
          <cell r="E270">
            <v>1.42536174730609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12.6902131047957</v>
          </cell>
          <cell r="L270">
            <v>9.99440448321304</v>
          </cell>
          <cell r="M270">
            <v>4.99720224160652</v>
          </cell>
          <cell r="N270">
            <v>0</v>
          </cell>
          <cell r="O270">
            <v>0</v>
          </cell>
          <cell r="P270">
            <v>12.6902131047957</v>
          </cell>
          <cell r="Q270">
            <v>9.99440448321304</v>
          </cell>
          <cell r="R270">
            <v>4.99720224160652</v>
          </cell>
          <cell r="S270">
            <v>0</v>
          </cell>
          <cell r="T270">
            <v>0</v>
          </cell>
          <cell r="U270">
            <v>12.6902131047957</v>
          </cell>
          <cell r="V270">
            <v>12.6902131047957</v>
          </cell>
          <cell r="W270">
            <v>12.6902131047957</v>
          </cell>
          <cell r="X270">
            <v>9.99440448321304</v>
          </cell>
          <cell r="Y270">
            <v>4.99720224160652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0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0</v>
          </cell>
        </row>
        <row r="271">
          <cell r="D271">
            <v>44896</v>
          </cell>
          <cell r="E271">
            <v>1.44976445893157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12.8732334419868</v>
          </cell>
          <cell r="L271">
            <v>6.14575054854763</v>
          </cell>
          <cell r="M271">
            <v>3.07287527427381</v>
          </cell>
          <cell r="N271">
            <v>0</v>
          </cell>
          <cell r="O271">
            <v>0</v>
          </cell>
          <cell r="P271">
            <v>12.8732334419868</v>
          </cell>
          <cell r="Q271">
            <v>6.14575054854763</v>
          </cell>
          <cell r="R271">
            <v>3.07287527427381</v>
          </cell>
          <cell r="S271">
            <v>0</v>
          </cell>
          <cell r="T271">
            <v>0</v>
          </cell>
          <cell r="U271">
            <v>12.8732334419868</v>
          </cell>
          <cell r="V271">
            <v>12.8732334419868</v>
          </cell>
          <cell r="W271">
            <v>12.8732334419868</v>
          </cell>
          <cell r="X271">
            <v>6.14575054854763</v>
          </cell>
          <cell r="Y271">
            <v>3.07287527427381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0</v>
          </cell>
        </row>
        <row r="272">
          <cell r="D272">
            <v>44927</v>
          </cell>
          <cell r="E272">
            <v>1.48723297999179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13.1542473499384</v>
          </cell>
          <cell r="L272">
            <v>14.0733041218444</v>
          </cell>
          <cell r="M272">
            <v>7.03665206092221</v>
          </cell>
          <cell r="N272">
            <v>1</v>
          </cell>
          <cell r="O272">
            <v>0</v>
          </cell>
          <cell r="P272">
            <v>13.1542473499384</v>
          </cell>
          <cell r="Q272">
            <v>14.0733041218444</v>
          </cell>
          <cell r="R272">
            <v>7.03665206092221</v>
          </cell>
          <cell r="S272">
            <v>1</v>
          </cell>
          <cell r="T272">
            <v>0</v>
          </cell>
          <cell r="U272">
            <v>13.1542473499384</v>
          </cell>
          <cell r="V272">
            <v>13.1542473499384</v>
          </cell>
          <cell r="W272">
            <v>13.1542473499384</v>
          </cell>
          <cell r="X272">
            <v>14.0733041218444</v>
          </cell>
          <cell r="Y272">
            <v>7.03665206092221</v>
          </cell>
          <cell r="Z272">
            <v>1</v>
          </cell>
          <cell r="AA272">
            <v>0</v>
          </cell>
          <cell r="AB272">
            <v>1</v>
          </cell>
          <cell r="AC272">
            <v>1</v>
          </cell>
          <cell r="AD272">
            <v>1</v>
          </cell>
          <cell r="AE272">
            <v>0</v>
          </cell>
          <cell r="AF272">
            <v>5880</v>
          </cell>
          <cell r="AG272">
            <v>0</v>
          </cell>
          <cell r="AH272">
            <v>48000</v>
          </cell>
          <cell r="AI272">
            <v>0</v>
          </cell>
          <cell r="AJ272">
            <v>54000</v>
          </cell>
          <cell r="AK272">
            <v>0</v>
          </cell>
          <cell r="AL272">
            <v>60000</v>
          </cell>
          <cell r="AM272">
            <v>0</v>
          </cell>
          <cell r="AN272">
            <v>60000</v>
          </cell>
          <cell r="AO272">
            <v>0</v>
          </cell>
          <cell r="AP272">
            <v>86400</v>
          </cell>
          <cell r="AQ272">
            <v>0</v>
          </cell>
          <cell r="AR272">
            <v>61200</v>
          </cell>
          <cell r="AS272">
            <v>0</v>
          </cell>
          <cell r="AT272">
            <v>132000</v>
          </cell>
          <cell r="AU272">
            <v>0</v>
          </cell>
          <cell r="AV272">
            <v>152280</v>
          </cell>
          <cell r="AW272">
            <v>447480</v>
          </cell>
          <cell r="AX272">
            <v>507480</v>
          </cell>
          <cell r="AY272">
            <v>62400</v>
          </cell>
          <cell r="AZ272">
            <v>0</v>
          </cell>
          <cell r="BA272">
            <v>60000</v>
          </cell>
          <cell r="BB272">
            <v>0</v>
          </cell>
          <cell r="BC272">
            <v>10560</v>
          </cell>
          <cell r="BD272">
            <v>0</v>
          </cell>
          <cell r="BE272">
            <v>6120</v>
          </cell>
          <cell r="BF272">
            <v>0</v>
          </cell>
          <cell r="BG272">
            <v>20400</v>
          </cell>
          <cell r="BH272">
            <v>0</v>
          </cell>
          <cell r="BI272">
            <v>105600</v>
          </cell>
          <cell r="BJ272">
            <v>0</v>
          </cell>
          <cell r="BK272">
            <v>127200</v>
          </cell>
          <cell r="BL272">
            <v>0</v>
          </cell>
          <cell r="BM272">
            <v>60000</v>
          </cell>
          <cell r="BN272">
            <v>0</v>
          </cell>
          <cell r="BO272">
            <v>63600</v>
          </cell>
          <cell r="BP272">
            <v>0</v>
          </cell>
          <cell r="BQ272">
            <v>62400</v>
          </cell>
          <cell r="BR272">
            <v>0</v>
          </cell>
          <cell r="BS272">
            <v>132000</v>
          </cell>
          <cell r="BT272">
            <v>0</v>
          </cell>
          <cell r="BU272">
            <v>120000</v>
          </cell>
          <cell r="BV272">
            <v>0</v>
          </cell>
          <cell r="BW272">
            <v>371880</v>
          </cell>
          <cell r="BX272">
            <v>623880</v>
          </cell>
          <cell r="BY272">
            <v>830280</v>
          </cell>
        </row>
        <row r="273">
          <cell r="D273">
            <v>44958</v>
          </cell>
          <cell r="E273">
            <v>1.45286553299642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12.8964914974731</v>
          </cell>
          <cell r="L273">
            <v>11.49402284705</v>
          </cell>
          <cell r="M273">
            <v>5.74701142352502</v>
          </cell>
          <cell r="N273">
            <v>0</v>
          </cell>
          <cell r="O273">
            <v>0</v>
          </cell>
          <cell r="P273">
            <v>12.8964914974731</v>
          </cell>
          <cell r="Q273">
            <v>11.49402284705</v>
          </cell>
          <cell r="R273">
            <v>5.74701142352502</v>
          </cell>
          <cell r="S273">
            <v>0</v>
          </cell>
          <cell r="T273">
            <v>0</v>
          </cell>
          <cell r="U273">
            <v>12.8964914974731</v>
          </cell>
          <cell r="V273">
            <v>12.8964914974731</v>
          </cell>
          <cell r="W273">
            <v>12.8964914974731</v>
          </cell>
          <cell r="X273">
            <v>11.49402284705</v>
          </cell>
          <cell r="Y273">
            <v>5.74701142352502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0</v>
          </cell>
        </row>
        <row r="274">
          <cell r="D274">
            <v>44986</v>
          </cell>
          <cell r="E274">
            <v>1.40857045014164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12.5642783760623</v>
          </cell>
          <cell r="L274">
            <v>8.94600572224407</v>
          </cell>
          <cell r="M274">
            <v>4.47300286112203</v>
          </cell>
          <cell r="N274">
            <v>0</v>
          </cell>
          <cell r="O274">
            <v>0</v>
          </cell>
          <cell r="P274">
            <v>12.5642783760623</v>
          </cell>
          <cell r="Q274">
            <v>8.94600572224407</v>
          </cell>
          <cell r="R274">
            <v>4.47300286112203</v>
          </cell>
          <cell r="S274">
            <v>0</v>
          </cell>
          <cell r="T274">
            <v>0</v>
          </cell>
          <cell r="U274">
            <v>12.5642783760623</v>
          </cell>
          <cell r="V274">
            <v>12.5642783760623</v>
          </cell>
          <cell r="W274">
            <v>12.5642783760623</v>
          </cell>
          <cell r="X274">
            <v>8.94600572224407</v>
          </cell>
          <cell r="Y274">
            <v>4.47300286112203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0</v>
          </cell>
        </row>
        <row r="275">
          <cell r="D275">
            <v>45017</v>
          </cell>
          <cell r="E275">
            <v>1.35578312713504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12.1683734535128</v>
          </cell>
          <cell r="L275">
            <v>8.62293943376751</v>
          </cell>
          <cell r="M275">
            <v>4.31146971688376</v>
          </cell>
          <cell r="N275">
            <v>0</v>
          </cell>
          <cell r="O275">
            <v>0</v>
          </cell>
          <cell r="P275">
            <v>12.1683734535128</v>
          </cell>
          <cell r="Q275">
            <v>8.62293943376751</v>
          </cell>
          <cell r="R275">
            <v>4.31146971688376</v>
          </cell>
          <cell r="S275">
            <v>0</v>
          </cell>
          <cell r="T275">
            <v>0</v>
          </cell>
          <cell r="U275">
            <v>12.1683734535128</v>
          </cell>
          <cell r="V275">
            <v>12.1683734535128</v>
          </cell>
          <cell r="W275">
            <v>12.1683734535128</v>
          </cell>
          <cell r="X275">
            <v>8.62293943376751</v>
          </cell>
          <cell r="Y275">
            <v>4.31146971688376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0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0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0</v>
          </cell>
        </row>
        <row r="276">
          <cell r="D276">
            <v>45047</v>
          </cell>
          <cell r="E276">
            <v>1.34272437633382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12.0704328225036</v>
          </cell>
          <cell r="L276">
            <v>9.81301767878853</v>
          </cell>
          <cell r="M276">
            <v>4.90650883939426</v>
          </cell>
          <cell r="N276">
            <v>0</v>
          </cell>
          <cell r="O276">
            <v>0</v>
          </cell>
          <cell r="P276">
            <v>12.0704328225036</v>
          </cell>
          <cell r="Q276">
            <v>9.81301767878853</v>
          </cell>
          <cell r="R276">
            <v>4.90650883939426</v>
          </cell>
          <cell r="S276">
            <v>0</v>
          </cell>
          <cell r="T276">
            <v>0</v>
          </cell>
          <cell r="U276">
            <v>12.0704328225036</v>
          </cell>
          <cell r="V276">
            <v>12.0704328225036</v>
          </cell>
          <cell r="W276">
            <v>12.0704328225036</v>
          </cell>
          <cell r="X276">
            <v>9.81301767878853</v>
          </cell>
          <cell r="Y276">
            <v>4.90650883939426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0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0</v>
          </cell>
        </row>
        <row r="277">
          <cell r="D277">
            <v>45078</v>
          </cell>
          <cell r="E277">
            <v>1.33559167837934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12.016937587845</v>
          </cell>
          <cell r="L277">
            <v>9.7608898613761</v>
          </cell>
          <cell r="M277">
            <v>4.88044493068805</v>
          </cell>
          <cell r="N277">
            <v>0</v>
          </cell>
          <cell r="O277">
            <v>0</v>
          </cell>
          <cell r="P277">
            <v>12.016937587845</v>
          </cell>
          <cell r="Q277">
            <v>9.7608898613761</v>
          </cell>
          <cell r="R277">
            <v>4.88044493068805</v>
          </cell>
          <cell r="S277">
            <v>0</v>
          </cell>
          <cell r="T277">
            <v>0</v>
          </cell>
          <cell r="U277">
            <v>12.016937587845</v>
          </cell>
          <cell r="V277">
            <v>12.016937587845</v>
          </cell>
          <cell r="W277">
            <v>12.016937587845</v>
          </cell>
          <cell r="X277">
            <v>15.8975911955947</v>
          </cell>
          <cell r="Y277">
            <v>4.88044493068805</v>
          </cell>
          <cell r="Z277">
            <v>1</v>
          </cell>
          <cell r="AA277">
            <v>0</v>
          </cell>
          <cell r="AB277">
            <v>1</v>
          </cell>
          <cell r="AC277">
            <v>1</v>
          </cell>
          <cell r="AD277">
            <v>1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0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0</v>
          </cell>
          <cell r="BV277">
            <v>0</v>
          </cell>
          <cell r="BW277">
            <v>0</v>
          </cell>
          <cell r="BX277">
            <v>0</v>
          </cell>
          <cell r="BY277">
            <v>0</v>
          </cell>
        </row>
        <row r="278">
          <cell r="D278">
            <v>45108</v>
          </cell>
          <cell r="E278">
            <v>1.32872514552924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11.9654385914693</v>
          </cell>
          <cell r="L278">
            <v>9.71070725544626</v>
          </cell>
          <cell r="M278">
            <v>4.85535362772313</v>
          </cell>
          <cell r="N278">
            <v>0</v>
          </cell>
          <cell r="O278">
            <v>0</v>
          </cell>
          <cell r="P278">
            <v>11.9654385914693</v>
          </cell>
          <cell r="Q278">
            <v>9.71070725544626</v>
          </cell>
          <cell r="R278">
            <v>4.85535362772313</v>
          </cell>
          <cell r="S278">
            <v>0</v>
          </cell>
          <cell r="T278">
            <v>0</v>
          </cell>
          <cell r="U278">
            <v>11.9654385914693</v>
          </cell>
          <cell r="V278">
            <v>11.9654385914693</v>
          </cell>
          <cell r="W278">
            <v>11.9654385914693</v>
          </cell>
          <cell r="X278">
            <v>15.1875652932727</v>
          </cell>
          <cell r="Y278">
            <v>4.85535362772313</v>
          </cell>
          <cell r="Z278">
            <v>1</v>
          </cell>
          <cell r="AA278">
            <v>0</v>
          </cell>
          <cell r="AB278">
            <v>1</v>
          </cell>
          <cell r="AC278">
            <v>1</v>
          </cell>
          <cell r="AD278">
            <v>1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0</v>
          </cell>
          <cell r="BI278">
            <v>0</v>
          </cell>
          <cell r="BJ278">
            <v>0</v>
          </cell>
        </row>
        <row r="278"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0</v>
          </cell>
        </row>
        <row r="279">
          <cell r="D279">
            <v>45139</v>
          </cell>
          <cell r="E279">
            <v>1.3216668130117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11.9125010975877</v>
          </cell>
          <cell r="L279">
            <v>9.6591229221324</v>
          </cell>
          <cell r="M279">
            <v>4.8295614610662</v>
          </cell>
          <cell r="N279">
            <v>0</v>
          </cell>
          <cell r="O279">
            <v>0</v>
          </cell>
          <cell r="P279">
            <v>11.9125010975877</v>
          </cell>
          <cell r="Q279">
            <v>9.6591229221324</v>
          </cell>
          <cell r="R279">
            <v>4.8295614610662</v>
          </cell>
          <cell r="S279">
            <v>0</v>
          </cell>
          <cell r="T279">
            <v>0</v>
          </cell>
          <cell r="U279">
            <v>11.9125010975877</v>
          </cell>
          <cell r="V279">
            <v>11.9125010975877</v>
          </cell>
          <cell r="W279">
            <v>11.9125010975877</v>
          </cell>
          <cell r="X279">
            <v>17.5359753534673</v>
          </cell>
          <cell r="Y279">
            <v>4.8295614610662</v>
          </cell>
          <cell r="Z279">
            <v>1</v>
          </cell>
          <cell r="AA279">
            <v>0</v>
          </cell>
          <cell r="AB279">
            <v>1</v>
          </cell>
          <cell r="AC279">
            <v>1</v>
          </cell>
          <cell r="AD279">
            <v>1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</row>
        <row r="279">
          <cell r="BI279">
            <v>0</v>
          </cell>
          <cell r="BJ279">
            <v>0</v>
          </cell>
        </row>
        <row r="279"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0</v>
          </cell>
        </row>
        <row r="280">
          <cell r="D280">
            <v>45170</v>
          </cell>
          <cell r="E280">
            <v>1.31464597512432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11.8598448134324</v>
          </cell>
          <cell r="L280">
            <v>9.60781261040868</v>
          </cell>
          <cell r="M280">
            <v>4.80390630520434</v>
          </cell>
          <cell r="N280">
            <v>0</v>
          </cell>
          <cell r="O280">
            <v>0</v>
          </cell>
          <cell r="P280">
            <v>11.8598448134324</v>
          </cell>
          <cell r="Q280">
            <v>9.60781261040868</v>
          </cell>
          <cell r="R280">
            <v>4.80390630520434</v>
          </cell>
          <cell r="S280">
            <v>0</v>
          </cell>
          <cell r="T280">
            <v>0</v>
          </cell>
          <cell r="U280">
            <v>11.8598448134324</v>
          </cell>
          <cell r="V280">
            <v>11.8598448134324</v>
          </cell>
          <cell r="W280">
            <v>11.8598448134324</v>
          </cell>
          <cell r="X280">
            <v>12.6104533863809</v>
          </cell>
          <cell r="Y280">
            <v>4.80390630520434</v>
          </cell>
          <cell r="Z280">
            <v>1</v>
          </cell>
          <cell r="AA280">
            <v>0</v>
          </cell>
          <cell r="AB280">
            <v>1</v>
          </cell>
          <cell r="AC280">
            <v>1</v>
          </cell>
          <cell r="AD280">
            <v>1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0</v>
          </cell>
        </row>
        <row r="280"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</row>
        <row r="280"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0</v>
          </cell>
        </row>
        <row r="281">
          <cell r="D281">
            <v>45200</v>
          </cell>
          <cell r="E281">
            <v>1.30788712814993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11.8091534611245</v>
          </cell>
          <cell r="L281">
            <v>9.55841700397081</v>
          </cell>
          <cell r="M281">
            <v>4.77920850198541</v>
          </cell>
          <cell r="N281">
            <v>0</v>
          </cell>
          <cell r="O281">
            <v>0</v>
          </cell>
          <cell r="P281">
            <v>11.8091534611245</v>
          </cell>
          <cell r="Q281">
            <v>9.55841700397081</v>
          </cell>
          <cell r="R281">
            <v>4.77920850198541</v>
          </cell>
          <cell r="S281">
            <v>0</v>
          </cell>
          <cell r="T281">
            <v>0</v>
          </cell>
          <cell r="U281">
            <v>11.8091534611245</v>
          </cell>
          <cell r="V281">
            <v>11.8091534611245</v>
          </cell>
          <cell r="W281">
            <v>11.8091534611245</v>
          </cell>
          <cell r="X281">
            <v>16.7034565466982</v>
          </cell>
          <cell r="Y281">
            <v>4.77920850198541</v>
          </cell>
          <cell r="Z281">
            <v>1</v>
          </cell>
          <cell r="AA281">
            <v>0</v>
          </cell>
          <cell r="AB281">
            <v>1</v>
          </cell>
          <cell r="AC281">
            <v>1</v>
          </cell>
          <cell r="AD281">
            <v>1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</row>
        <row r="281">
          <cell r="AR281">
            <v>0</v>
          </cell>
          <cell r="AS281">
            <v>0</v>
          </cell>
          <cell r="AT281">
            <v>0</v>
          </cell>
          <cell r="AU281">
            <v>0</v>
          </cell>
        </row>
        <row r="281">
          <cell r="AY281">
            <v>0</v>
          </cell>
          <cell r="AZ281">
            <v>0</v>
          </cell>
        </row>
        <row r="282">
          <cell r="D282">
            <v>45231</v>
          </cell>
          <cell r="E282">
            <v>1.30093948944756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11.7570461708567</v>
          </cell>
          <cell r="L282">
            <v>9.50764165303958</v>
          </cell>
          <cell r="M282">
            <v>4.75382082651979</v>
          </cell>
          <cell r="N282">
            <v>0</v>
          </cell>
          <cell r="O282">
            <v>0</v>
          </cell>
          <cell r="P282">
            <v>11.7570461708567</v>
          </cell>
          <cell r="Q282">
            <v>9.50764165303958</v>
          </cell>
          <cell r="R282">
            <v>4.75382082651979</v>
          </cell>
          <cell r="S282">
            <v>0</v>
          </cell>
          <cell r="T282">
            <v>0</v>
          </cell>
          <cell r="U282">
            <v>11.7570461708567</v>
          </cell>
          <cell r="V282">
            <v>11.7570461708567</v>
          </cell>
          <cell r="W282">
            <v>11.7570461708567</v>
          </cell>
          <cell r="X282">
            <v>9.44174587592292</v>
          </cell>
          <cell r="Y282">
            <v>4.75382082651979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</row>
        <row r="282">
          <cell r="AR282">
            <v>0</v>
          </cell>
          <cell r="AS282">
            <v>0</v>
          </cell>
          <cell r="AT282">
            <v>0</v>
          </cell>
          <cell r="AU282">
            <v>0</v>
          </cell>
        </row>
        <row r="282">
          <cell r="AY282">
            <v>0</v>
          </cell>
          <cell r="AZ282">
            <v>0</v>
          </cell>
        </row>
        <row r="283">
          <cell r="D283">
            <v>45261</v>
          </cell>
        </row>
        <row r="283">
          <cell r="AR283">
            <v>0</v>
          </cell>
          <cell r="AS283">
            <v>0</v>
          </cell>
          <cell r="AT283">
            <v>0</v>
          </cell>
          <cell r="AU283">
            <v>0</v>
          </cell>
        </row>
        <row r="283">
          <cell r="AY283">
            <v>0</v>
          </cell>
          <cell r="AZ283">
            <v>0</v>
          </cell>
        </row>
        <row r="284">
          <cell r="AR284">
            <v>0</v>
          </cell>
          <cell r="AS284">
            <v>0</v>
          </cell>
          <cell r="AT284">
            <v>0</v>
          </cell>
          <cell r="AU284">
            <v>0</v>
          </cell>
        </row>
        <row r="285">
          <cell r="AR285">
            <v>0</v>
          </cell>
          <cell r="AS285">
            <v>0</v>
          </cell>
          <cell r="AT285">
            <v>0</v>
          </cell>
          <cell r="AU285">
            <v>0</v>
          </cell>
        </row>
        <row r="286">
          <cell r="AR286">
            <v>0</v>
          </cell>
          <cell r="AS286">
            <v>0</v>
          </cell>
          <cell r="AT286">
            <v>0</v>
          </cell>
          <cell r="AU286">
            <v>0</v>
          </cell>
        </row>
        <row r="287">
          <cell r="AR287">
            <v>0</v>
          </cell>
          <cell r="AS287">
            <v>0</v>
          </cell>
          <cell r="AT287">
            <v>0</v>
          </cell>
          <cell r="AU287">
            <v>0</v>
          </cell>
        </row>
        <row r="288">
          <cell r="AT288">
            <v>0</v>
          </cell>
          <cell r="AU288">
            <v>0</v>
          </cell>
        </row>
        <row r="289">
          <cell r="AT289">
            <v>0</v>
          </cell>
          <cell r="AU289">
            <v>0</v>
          </cell>
        </row>
      </sheetData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urveFetch"/>
      <sheetName val="Sheet2"/>
      <sheetName val="Sheet3"/>
    </sheetNames>
    <sheetDataSet>
      <sheetData sheetId="0">
        <row r="8">
          <cell r="D8">
            <v>36923</v>
          </cell>
          <cell r="E8">
            <v>8.708</v>
          </cell>
          <cell r="F8">
            <v>-0.475</v>
          </cell>
          <cell r="G8">
            <v>-0.23</v>
          </cell>
          <cell r="H8">
            <v>-0.55</v>
          </cell>
          <cell r="I8">
            <v>0.0044066066971257</v>
          </cell>
          <cell r="J8">
            <v>1.2</v>
          </cell>
          <cell r="K8">
            <v>1</v>
          </cell>
          <cell r="L8">
            <v>1.4</v>
          </cell>
          <cell r="M8">
            <v>0</v>
          </cell>
          <cell r="N8">
            <v>0.06144036654597</v>
          </cell>
          <cell r="O8">
            <v>0.3</v>
          </cell>
          <cell r="P8">
            <v>-0.12</v>
          </cell>
        </row>
        <row r="8">
          <cell r="R8">
            <v>-0.18</v>
          </cell>
        </row>
        <row r="9">
          <cell r="D9">
            <v>36951</v>
          </cell>
          <cell r="E9">
            <v>8.224</v>
          </cell>
          <cell r="F9">
            <v>-0.475</v>
          </cell>
          <cell r="G9">
            <v>-0.23</v>
          </cell>
          <cell r="H9">
            <v>-0.52</v>
          </cell>
          <cell r="I9">
            <v>-0.22698677213635</v>
          </cell>
          <cell r="J9">
            <v>0.95</v>
          </cell>
          <cell r="K9">
            <v>0.8</v>
          </cell>
          <cell r="L9">
            <v>1.15</v>
          </cell>
          <cell r="M9">
            <v>0</v>
          </cell>
          <cell r="N9">
            <v>0.059998067038484</v>
          </cell>
          <cell r="O9">
            <v>0.15</v>
          </cell>
          <cell r="P9">
            <v>-0.12</v>
          </cell>
        </row>
        <row r="9">
          <cell r="R9">
            <v>-0.17</v>
          </cell>
        </row>
        <row r="10">
          <cell r="D10">
            <v>36982</v>
          </cell>
          <cell r="E10">
            <v>6.465</v>
          </cell>
          <cell r="F10">
            <v>-0.445</v>
          </cell>
          <cell r="G10">
            <v>-0.125</v>
          </cell>
          <cell r="H10">
            <v>-0.57</v>
          </cell>
          <cell r="I10">
            <v>-0.25</v>
          </cell>
          <cell r="J10">
            <v>0.415</v>
          </cell>
          <cell r="K10">
            <v>0.065</v>
          </cell>
          <cell r="L10">
            <v>0.515</v>
          </cell>
          <cell r="M10">
            <v>0.0025</v>
          </cell>
          <cell r="N10">
            <v>0.058772490090014</v>
          </cell>
          <cell r="O10">
            <v>-0.095</v>
          </cell>
          <cell r="P10">
            <v>-0.13</v>
          </cell>
        </row>
        <row r="10">
          <cell r="R10">
            <v>-0.05</v>
          </cell>
        </row>
        <row r="11">
          <cell r="D11">
            <v>37012</v>
          </cell>
          <cell r="E11">
            <v>5.98</v>
          </cell>
          <cell r="F11">
            <v>-0.445</v>
          </cell>
          <cell r="G11">
            <v>-0.105</v>
          </cell>
          <cell r="H11">
            <v>-0.57</v>
          </cell>
          <cell r="I11">
            <v>-0.25</v>
          </cell>
          <cell r="J11">
            <v>0.895</v>
          </cell>
          <cell r="K11">
            <v>0.545</v>
          </cell>
          <cell r="L11">
            <v>0.995</v>
          </cell>
          <cell r="M11">
            <v>0.0025</v>
          </cell>
          <cell r="N11">
            <v>0.05783267509894</v>
          </cell>
          <cell r="O11">
            <v>-0.095</v>
          </cell>
          <cell r="P11">
            <v>-0.115</v>
          </cell>
        </row>
        <row r="11">
          <cell r="R11">
            <v>-0.04</v>
          </cell>
        </row>
        <row r="12">
          <cell r="D12">
            <v>37043</v>
          </cell>
          <cell r="E12">
            <v>5.955</v>
          </cell>
          <cell r="F12">
            <v>-0.445</v>
          </cell>
          <cell r="G12">
            <v>-0.125</v>
          </cell>
          <cell r="H12">
            <v>-0.57</v>
          </cell>
          <cell r="I12">
            <v>-0.25</v>
          </cell>
          <cell r="J12">
            <v>1.385</v>
          </cell>
          <cell r="K12">
            <v>1.035</v>
          </cell>
          <cell r="L12">
            <v>1.485</v>
          </cell>
          <cell r="M12">
            <v>0.0025</v>
          </cell>
          <cell r="N12">
            <v>0.057011876280828</v>
          </cell>
          <cell r="O12">
            <v>-0.095</v>
          </cell>
          <cell r="P12">
            <v>-0.11</v>
          </cell>
        </row>
        <row r="12">
          <cell r="R12">
            <v>-0.04</v>
          </cell>
        </row>
        <row r="13">
          <cell r="D13">
            <v>37073</v>
          </cell>
          <cell r="E13">
            <v>5.95</v>
          </cell>
          <cell r="F13">
            <v>-0.44</v>
          </cell>
          <cell r="G13">
            <v>-0.03</v>
          </cell>
          <cell r="H13">
            <v>-0.78</v>
          </cell>
          <cell r="I13">
            <v>-0.25</v>
          </cell>
          <cell r="J13">
            <v>1.96</v>
          </cell>
          <cell r="K13">
            <v>1.51</v>
          </cell>
          <cell r="L13">
            <v>1.86</v>
          </cell>
          <cell r="M13">
            <v>0.0025</v>
          </cell>
          <cell r="N13">
            <v>0.056305644877231</v>
          </cell>
          <cell r="O13">
            <v>-0.095</v>
          </cell>
          <cell r="P13">
            <v>-0.11</v>
          </cell>
        </row>
        <row r="13">
          <cell r="R13">
            <v>-0.01</v>
          </cell>
        </row>
        <row r="14">
          <cell r="D14">
            <v>37104</v>
          </cell>
          <cell r="E14">
            <v>5.945</v>
          </cell>
          <cell r="F14">
            <v>-0.44</v>
          </cell>
          <cell r="G14">
            <v>0.01</v>
          </cell>
          <cell r="H14">
            <v>-0.78</v>
          </cell>
          <cell r="I14">
            <v>-0.25</v>
          </cell>
          <cell r="J14">
            <v>2.07</v>
          </cell>
          <cell r="K14">
            <v>1.62</v>
          </cell>
          <cell r="L14">
            <v>1.97</v>
          </cell>
          <cell r="M14">
            <v>0.0025</v>
          </cell>
          <cell r="N14">
            <v>0.055744367071771</v>
          </cell>
          <cell r="O14">
            <v>-0.095</v>
          </cell>
          <cell r="P14">
            <v>-0.11</v>
          </cell>
        </row>
        <row r="14">
          <cell r="R14">
            <v>0.02</v>
          </cell>
        </row>
        <row r="15">
          <cell r="D15">
            <v>37135</v>
          </cell>
          <cell r="E15">
            <v>5.913</v>
          </cell>
          <cell r="F15">
            <v>-0.44</v>
          </cell>
          <cell r="G15">
            <v>0.01</v>
          </cell>
          <cell r="H15">
            <v>-0.78</v>
          </cell>
          <cell r="I15">
            <v>-0.25</v>
          </cell>
          <cell r="J15">
            <v>1.97</v>
          </cell>
          <cell r="K15">
            <v>1.52</v>
          </cell>
          <cell r="L15">
            <v>1.87</v>
          </cell>
          <cell r="M15">
            <v>0.0025</v>
          </cell>
          <cell r="N15">
            <v>0.055183089371203</v>
          </cell>
          <cell r="O15">
            <v>-0.095</v>
          </cell>
          <cell r="P15">
            <v>-0.105</v>
          </cell>
        </row>
        <row r="15">
          <cell r="R15">
            <v>0.02</v>
          </cell>
        </row>
        <row r="16">
          <cell r="D16">
            <v>37165</v>
          </cell>
          <cell r="E16">
            <v>5.915</v>
          </cell>
          <cell r="F16">
            <v>-0.475</v>
          </cell>
          <cell r="G16">
            <v>-0.01</v>
          </cell>
          <cell r="H16">
            <v>-0.72</v>
          </cell>
          <cell r="I16">
            <v>-0.25</v>
          </cell>
          <cell r="J16">
            <v>0.95</v>
          </cell>
          <cell r="K16">
            <v>0.55</v>
          </cell>
          <cell r="L16">
            <v>1</v>
          </cell>
          <cell r="M16">
            <v>0.0025</v>
          </cell>
          <cell r="N16">
            <v>0.05472868752791</v>
          </cell>
          <cell r="O16">
            <v>-0.095</v>
          </cell>
          <cell r="P16">
            <v>-0.1</v>
          </cell>
        </row>
        <row r="16">
          <cell r="R16">
            <v>0.015</v>
          </cell>
        </row>
        <row r="17">
          <cell r="D17">
            <v>37196</v>
          </cell>
          <cell r="E17">
            <v>6.02</v>
          </cell>
          <cell r="F17">
            <v>-0.3</v>
          </cell>
          <cell r="G17">
            <v>-0.03</v>
          </cell>
          <cell r="H17">
            <v>-0.38</v>
          </cell>
          <cell r="I17">
            <v>-0.175</v>
          </cell>
          <cell r="J17">
            <v>1.11</v>
          </cell>
          <cell r="K17">
            <v>1.01</v>
          </cell>
          <cell r="L17">
            <v>1.44</v>
          </cell>
          <cell r="M17">
            <v>0.005</v>
          </cell>
          <cell r="N17">
            <v>0.054403015244778</v>
          </cell>
          <cell r="O17">
            <v>0.838</v>
          </cell>
          <cell r="P17">
            <v>-0.12</v>
          </cell>
        </row>
        <row r="17">
          <cell r="R17">
            <v>-0.03</v>
          </cell>
        </row>
        <row r="18">
          <cell r="D18">
            <v>37226</v>
          </cell>
          <cell r="E18">
            <v>6.16</v>
          </cell>
          <cell r="F18">
            <v>-0.3</v>
          </cell>
          <cell r="G18">
            <v>-0.03</v>
          </cell>
          <cell r="H18">
            <v>-0.38</v>
          </cell>
          <cell r="I18">
            <v>-0.175</v>
          </cell>
          <cell r="J18">
            <v>1.11</v>
          </cell>
          <cell r="K18">
            <v>1.01</v>
          </cell>
          <cell r="L18">
            <v>1.44</v>
          </cell>
          <cell r="M18">
            <v>0.005</v>
          </cell>
          <cell r="N18">
            <v>0.054087848552812</v>
          </cell>
          <cell r="O18">
            <v>0.943</v>
          </cell>
          <cell r="P18">
            <v>-0.1225</v>
          </cell>
        </row>
        <row r="18">
          <cell r="R18">
            <v>-0.03</v>
          </cell>
        </row>
        <row r="19">
          <cell r="D19">
            <v>37257</v>
          </cell>
          <cell r="E19">
            <v>6.17</v>
          </cell>
          <cell r="F19">
            <v>-0.3</v>
          </cell>
          <cell r="G19">
            <v>-0.03</v>
          </cell>
          <cell r="H19">
            <v>-0.38</v>
          </cell>
          <cell r="I19">
            <v>-0.175</v>
          </cell>
          <cell r="J19">
            <v>1.1025</v>
          </cell>
          <cell r="K19">
            <v>1.0025</v>
          </cell>
          <cell r="L19">
            <v>1.4325</v>
          </cell>
          <cell r="M19">
            <v>0.005</v>
          </cell>
          <cell r="N19">
            <v>0.053878762756754</v>
          </cell>
          <cell r="O19">
            <v>0.963</v>
          </cell>
          <cell r="P19">
            <v>-0.125</v>
          </cell>
        </row>
        <row r="19">
          <cell r="R19">
            <v>-0.03</v>
          </cell>
        </row>
        <row r="20">
          <cell r="D20">
            <v>37288</v>
          </cell>
          <cell r="E20">
            <v>5.93</v>
          </cell>
          <cell r="F20">
            <v>-0.3</v>
          </cell>
          <cell r="G20">
            <v>-0.03</v>
          </cell>
          <cell r="H20">
            <v>-0.38</v>
          </cell>
          <cell r="I20">
            <v>-0.175</v>
          </cell>
          <cell r="J20">
            <v>1.1025</v>
          </cell>
          <cell r="K20">
            <v>1.0025</v>
          </cell>
          <cell r="L20">
            <v>1.4325</v>
          </cell>
          <cell r="M20">
            <v>0.005</v>
          </cell>
          <cell r="N20">
            <v>0.053831104318852</v>
          </cell>
          <cell r="O20">
            <v>0.858</v>
          </cell>
          <cell r="P20">
            <v>-0.1175</v>
          </cell>
        </row>
        <row r="20">
          <cell r="R20">
            <v>-0.03</v>
          </cell>
        </row>
        <row r="21">
          <cell r="D21">
            <v>37316</v>
          </cell>
          <cell r="E21">
            <v>5.6</v>
          </cell>
          <cell r="F21">
            <v>-0.3</v>
          </cell>
          <cell r="G21">
            <v>-0.03</v>
          </cell>
          <cell r="H21">
            <v>-0.38</v>
          </cell>
          <cell r="I21">
            <v>-0.175</v>
          </cell>
          <cell r="J21">
            <v>1.1025</v>
          </cell>
          <cell r="K21">
            <v>1.0025</v>
          </cell>
          <cell r="L21">
            <v>1.4325</v>
          </cell>
          <cell r="M21">
            <v>0.005</v>
          </cell>
          <cell r="N21">
            <v>0.053788057988494</v>
          </cell>
          <cell r="O21">
            <v>0.648</v>
          </cell>
          <cell r="P21">
            <v>-0.115</v>
          </cell>
        </row>
        <row r="21">
          <cell r="R21">
            <v>-0.03</v>
          </cell>
        </row>
        <row r="22">
          <cell r="D22">
            <v>37347</v>
          </cell>
          <cell r="E22">
            <v>4.76</v>
          </cell>
          <cell r="F22">
            <v>-0.325</v>
          </cell>
          <cell r="G22">
            <v>-0.03</v>
          </cell>
          <cell r="H22">
            <v>-0.64</v>
          </cell>
          <cell r="I22">
            <v>-0.415</v>
          </cell>
          <cell r="J22">
            <v>1.055</v>
          </cell>
          <cell r="K22">
            <v>0.655</v>
          </cell>
          <cell r="L22">
            <v>1.155</v>
          </cell>
          <cell r="M22">
            <v>0.0035</v>
          </cell>
          <cell r="N22">
            <v>0.053755590881473</v>
          </cell>
          <cell r="O22">
            <v>-0.1</v>
          </cell>
          <cell r="P22">
            <v>-0.12</v>
          </cell>
        </row>
        <row r="22">
          <cell r="R22">
            <v>-0.03</v>
          </cell>
        </row>
        <row r="23">
          <cell r="D23">
            <v>37377</v>
          </cell>
          <cell r="E23">
            <v>4.565</v>
          </cell>
          <cell r="F23">
            <v>-0.325</v>
          </cell>
          <cell r="G23">
            <v>-0.03</v>
          </cell>
          <cell r="H23">
            <v>-0.64</v>
          </cell>
          <cell r="I23">
            <v>-0.415</v>
          </cell>
          <cell r="J23">
            <v>1.055</v>
          </cell>
          <cell r="K23">
            <v>0.655</v>
          </cell>
          <cell r="L23">
            <v>1.155</v>
          </cell>
          <cell r="M23">
            <v>0.0035</v>
          </cell>
          <cell r="N23">
            <v>0.053742840959371</v>
          </cell>
          <cell r="O23">
            <v>-0.1</v>
          </cell>
          <cell r="P23">
            <v>-0.12</v>
          </cell>
        </row>
        <row r="23">
          <cell r="R23">
            <v>-0.03</v>
          </cell>
        </row>
        <row r="24">
          <cell r="D24">
            <v>37408</v>
          </cell>
          <cell r="E24">
            <v>4.545</v>
          </cell>
          <cell r="F24">
            <v>-0.325</v>
          </cell>
          <cell r="G24">
            <v>-0.03</v>
          </cell>
          <cell r="H24">
            <v>-0.64</v>
          </cell>
          <cell r="I24">
            <v>-0.415</v>
          </cell>
          <cell r="J24">
            <v>1.055</v>
          </cell>
          <cell r="K24">
            <v>0.655</v>
          </cell>
          <cell r="L24">
            <v>1.155</v>
          </cell>
          <cell r="M24">
            <v>0.0035</v>
          </cell>
          <cell r="N24">
            <v>0.053729666039922</v>
          </cell>
          <cell r="O24">
            <v>-0.1</v>
          </cell>
          <cell r="P24">
            <v>-0.12</v>
          </cell>
        </row>
        <row r="24">
          <cell r="R24">
            <v>-0.03</v>
          </cell>
        </row>
        <row r="25">
          <cell r="D25">
            <v>37438</v>
          </cell>
          <cell r="E25">
            <v>4.55</v>
          </cell>
          <cell r="F25">
            <v>-0.325</v>
          </cell>
          <cell r="G25">
            <v>-0.03</v>
          </cell>
          <cell r="H25">
            <v>-0.64</v>
          </cell>
          <cell r="I25">
            <v>-0.415</v>
          </cell>
          <cell r="J25">
            <v>1.74</v>
          </cell>
          <cell r="K25">
            <v>1.34</v>
          </cell>
          <cell r="L25">
            <v>1.84</v>
          </cell>
          <cell r="M25">
            <v>0.0035</v>
          </cell>
          <cell r="N25">
            <v>0.053744677040493</v>
          </cell>
          <cell r="O25">
            <v>-0.1</v>
          </cell>
          <cell r="P25">
            <v>-0.12</v>
          </cell>
        </row>
        <row r="25">
          <cell r="R25">
            <v>-0.03</v>
          </cell>
        </row>
        <row r="26">
          <cell r="D26">
            <v>37469</v>
          </cell>
          <cell r="E26">
            <v>4.55</v>
          </cell>
          <cell r="F26">
            <v>-0.325</v>
          </cell>
          <cell r="G26">
            <v>-0.03</v>
          </cell>
          <cell r="H26">
            <v>-0.64</v>
          </cell>
          <cell r="I26">
            <v>-0.415</v>
          </cell>
          <cell r="J26">
            <v>1.74</v>
          </cell>
          <cell r="K26">
            <v>1.34</v>
          </cell>
          <cell r="L26">
            <v>1.84</v>
          </cell>
          <cell r="M26">
            <v>0.0035</v>
          </cell>
          <cell r="N26">
            <v>0.053805762206028</v>
          </cell>
          <cell r="O26">
            <v>-0.1</v>
          </cell>
          <cell r="P26">
            <v>-0.12</v>
          </cell>
        </row>
        <row r="26">
          <cell r="R26">
            <v>-0.03</v>
          </cell>
        </row>
        <row r="27">
          <cell r="D27">
            <v>37500</v>
          </cell>
          <cell r="E27">
            <v>4.55</v>
          </cell>
          <cell r="F27">
            <v>-0.325</v>
          </cell>
          <cell r="G27">
            <v>-0.03</v>
          </cell>
          <cell r="H27">
            <v>-0.64</v>
          </cell>
          <cell r="I27">
            <v>-0.415</v>
          </cell>
          <cell r="J27">
            <v>1.74</v>
          </cell>
          <cell r="K27">
            <v>1.34</v>
          </cell>
          <cell r="L27">
            <v>1.84</v>
          </cell>
          <cell r="M27">
            <v>0.0035</v>
          </cell>
          <cell r="N27">
            <v>0.053866847372806</v>
          </cell>
          <cell r="O27">
            <v>-0.1</v>
          </cell>
          <cell r="P27">
            <v>-0.12</v>
          </cell>
        </row>
        <row r="27">
          <cell r="R27">
            <v>-0.03</v>
          </cell>
        </row>
        <row r="28">
          <cell r="D28">
            <v>37530</v>
          </cell>
          <cell r="E28">
            <v>4.58</v>
          </cell>
          <cell r="F28">
            <v>-0.325</v>
          </cell>
          <cell r="G28">
            <v>-0.03</v>
          </cell>
          <cell r="H28">
            <v>-0.64</v>
          </cell>
          <cell r="I28">
            <v>-0.415</v>
          </cell>
          <cell r="J28">
            <v>1.14</v>
          </cell>
          <cell r="K28">
            <v>0.74</v>
          </cell>
          <cell r="L28">
            <v>1.24</v>
          </cell>
          <cell r="M28">
            <v>0.0035</v>
          </cell>
          <cell r="N28">
            <v>0.053939308058023</v>
          </cell>
          <cell r="O28">
            <v>-0.1</v>
          </cell>
          <cell r="P28">
            <v>-0.12</v>
          </cell>
        </row>
        <row r="28">
          <cell r="R28">
            <v>-0.03</v>
          </cell>
        </row>
        <row r="29">
          <cell r="D29">
            <v>37561</v>
          </cell>
          <cell r="E29">
            <v>4.685</v>
          </cell>
          <cell r="F29">
            <v>-0.21</v>
          </cell>
          <cell r="G29">
            <v>-0.03</v>
          </cell>
          <cell r="H29">
            <v>-0.25</v>
          </cell>
          <cell r="I29">
            <v>-0.25</v>
          </cell>
          <cell r="J29">
            <v>0.85</v>
          </cell>
          <cell r="K29">
            <v>0.85</v>
          </cell>
          <cell r="L29">
            <v>1.005</v>
          </cell>
          <cell r="M29">
            <v>0.006</v>
          </cell>
          <cell r="N29">
            <v>0.054033297996285</v>
          </cell>
          <cell r="O29">
            <v>0.254</v>
          </cell>
          <cell r="P29">
            <v>-0.13</v>
          </cell>
        </row>
        <row r="29">
          <cell r="R29">
            <v>-0.03</v>
          </cell>
        </row>
        <row r="30">
          <cell r="D30">
            <v>37591</v>
          </cell>
          <cell r="E30">
            <v>4.785</v>
          </cell>
          <cell r="F30">
            <v>-0.21</v>
          </cell>
          <cell r="G30">
            <v>-0.03</v>
          </cell>
          <cell r="H30">
            <v>-0.25</v>
          </cell>
          <cell r="I30">
            <v>-0.25</v>
          </cell>
          <cell r="J30">
            <v>0.85</v>
          </cell>
          <cell r="K30">
            <v>0.85</v>
          </cell>
          <cell r="L30">
            <v>1.005</v>
          </cell>
          <cell r="M30">
            <v>0.006</v>
          </cell>
          <cell r="N30">
            <v>0.054124256003858</v>
          </cell>
          <cell r="O30">
            <v>0.314</v>
          </cell>
          <cell r="P30">
            <v>-0.1325</v>
          </cell>
        </row>
        <row r="30">
          <cell r="R30">
            <v>-0.03</v>
          </cell>
        </row>
        <row r="31">
          <cell r="D31">
            <v>37622</v>
          </cell>
          <cell r="E31">
            <v>4.824</v>
          </cell>
          <cell r="F31">
            <v>-0.21</v>
          </cell>
          <cell r="G31">
            <v>-0.03</v>
          </cell>
          <cell r="H31">
            <v>-0.25</v>
          </cell>
          <cell r="I31">
            <v>-0.25</v>
          </cell>
          <cell r="J31">
            <v>0.85</v>
          </cell>
          <cell r="K31">
            <v>0.85</v>
          </cell>
          <cell r="L31">
            <v>1.005</v>
          </cell>
          <cell r="M31">
            <v>0.005</v>
          </cell>
          <cell r="N31">
            <v>0.054233388046578</v>
          </cell>
          <cell r="O31">
            <v>0.394</v>
          </cell>
          <cell r="P31">
            <v>-0.135</v>
          </cell>
        </row>
        <row r="31">
          <cell r="R31">
            <v>-0.03</v>
          </cell>
        </row>
        <row r="32">
          <cell r="D32">
            <v>37653</v>
          </cell>
          <cell r="E32">
            <v>4.649</v>
          </cell>
          <cell r="F32">
            <v>-0.21</v>
          </cell>
          <cell r="G32">
            <v>-0.03</v>
          </cell>
          <cell r="H32">
            <v>-0.25</v>
          </cell>
          <cell r="I32">
            <v>-0.25</v>
          </cell>
          <cell r="J32">
            <v>0.85</v>
          </cell>
          <cell r="K32">
            <v>0.85</v>
          </cell>
          <cell r="L32">
            <v>1.005</v>
          </cell>
          <cell r="M32">
            <v>0.005</v>
          </cell>
          <cell r="N32">
            <v>0.054360906928128</v>
          </cell>
          <cell r="O32">
            <v>0.254</v>
          </cell>
          <cell r="P32">
            <v>-0.1275</v>
          </cell>
        </row>
        <row r="32">
          <cell r="R32">
            <v>-0.03</v>
          </cell>
        </row>
        <row r="33">
          <cell r="D33">
            <v>37681</v>
          </cell>
          <cell r="E33">
            <v>4.399</v>
          </cell>
          <cell r="F33">
            <v>-0.21</v>
          </cell>
          <cell r="G33">
            <v>-0.03</v>
          </cell>
          <cell r="H33">
            <v>-0.25</v>
          </cell>
          <cell r="I33">
            <v>-0.25</v>
          </cell>
          <cell r="J33">
            <v>0.85</v>
          </cell>
          <cell r="K33">
            <v>0.85</v>
          </cell>
          <cell r="L33">
            <v>1.005</v>
          </cell>
          <cell r="M33">
            <v>0.005</v>
          </cell>
          <cell r="N33">
            <v>0.054476085277412</v>
          </cell>
          <cell r="O33">
            <v>0.034</v>
          </cell>
          <cell r="P33">
            <v>-0.125</v>
          </cell>
        </row>
        <row r="33">
          <cell r="R33">
            <v>-0.03</v>
          </cell>
        </row>
        <row r="34">
          <cell r="D34">
            <v>37712</v>
          </cell>
          <cell r="E34">
            <v>4.096</v>
          </cell>
          <cell r="F34">
            <v>-0.255</v>
          </cell>
          <cell r="G34">
            <v>-0.03</v>
          </cell>
          <cell r="H34">
            <v>-0.345</v>
          </cell>
          <cell r="I34">
            <v>-0.38</v>
          </cell>
          <cell r="J34">
            <v>0.9</v>
          </cell>
          <cell r="K34">
            <v>0.12</v>
          </cell>
          <cell r="L34">
            <v>1.055</v>
          </cell>
          <cell r="M34">
            <v>0.005</v>
          </cell>
          <cell r="N34">
            <v>0.054592937768971</v>
          </cell>
          <cell r="O34">
            <v>-0.125</v>
          </cell>
          <cell r="P34">
            <v>-0.13</v>
          </cell>
        </row>
        <row r="34">
          <cell r="R34">
            <v>-0.03</v>
          </cell>
        </row>
        <row r="35">
          <cell r="D35">
            <v>37742</v>
          </cell>
          <cell r="E35">
            <v>4.021</v>
          </cell>
          <cell r="F35">
            <v>-0.255</v>
          </cell>
          <cell r="G35">
            <v>-0.03</v>
          </cell>
          <cell r="H35">
            <v>-0.345</v>
          </cell>
          <cell r="I35">
            <v>-0.38</v>
          </cell>
          <cell r="J35">
            <v>0.9</v>
          </cell>
          <cell r="K35">
            <v>0.12</v>
          </cell>
          <cell r="L35">
            <v>1.055</v>
          </cell>
          <cell r="M35">
            <v>0.005</v>
          </cell>
          <cell r="N35">
            <v>0.054691573946263</v>
          </cell>
          <cell r="O35">
            <v>-0.125</v>
          </cell>
          <cell r="P35">
            <v>-0.13</v>
          </cell>
        </row>
        <row r="35">
          <cell r="R35">
            <v>-0.03</v>
          </cell>
        </row>
        <row r="36">
          <cell r="D36">
            <v>37773</v>
          </cell>
          <cell r="E36">
            <v>4.025</v>
          </cell>
          <cell r="F36">
            <v>-0.255</v>
          </cell>
          <cell r="G36">
            <v>-0.03</v>
          </cell>
          <cell r="H36">
            <v>-0.345</v>
          </cell>
          <cell r="I36">
            <v>-0.38</v>
          </cell>
          <cell r="J36">
            <v>0.9</v>
          </cell>
          <cell r="K36">
            <v>0.12</v>
          </cell>
          <cell r="L36">
            <v>1.055</v>
          </cell>
          <cell r="M36">
            <v>0.005</v>
          </cell>
          <cell r="N36">
            <v>0.054793497999536</v>
          </cell>
          <cell r="O36">
            <v>-0.125</v>
          </cell>
          <cell r="P36">
            <v>-0.13</v>
          </cell>
        </row>
        <row r="36">
          <cell r="R36">
            <v>-0.03</v>
          </cell>
        </row>
        <row r="37">
          <cell r="D37">
            <v>37803</v>
          </cell>
          <cell r="E37">
            <v>4.04</v>
          </cell>
          <cell r="F37">
            <v>-0.255</v>
          </cell>
          <cell r="G37">
            <v>-0.03</v>
          </cell>
          <cell r="H37">
            <v>-0.345</v>
          </cell>
          <cell r="I37">
            <v>-0.38</v>
          </cell>
          <cell r="J37">
            <v>0.9</v>
          </cell>
          <cell r="K37">
            <v>0.12</v>
          </cell>
          <cell r="L37">
            <v>1.055</v>
          </cell>
          <cell r="M37">
            <v>0.005</v>
          </cell>
          <cell r="N37">
            <v>0.054890652128645</v>
          </cell>
          <cell r="O37">
            <v>-0.125</v>
          </cell>
          <cell r="P37">
            <v>-0.13</v>
          </cell>
        </row>
        <row r="37">
          <cell r="R37">
            <v>-0.03</v>
          </cell>
        </row>
        <row r="38">
          <cell r="D38">
            <v>37834</v>
          </cell>
          <cell r="E38">
            <v>4.04</v>
          </cell>
          <cell r="F38">
            <v>-0.255</v>
          </cell>
          <cell r="G38">
            <v>-0.03</v>
          </cell>
          <cell r="H38">
            <v>-0.345</v>
          </cell>
          <cell r="I38">
            <v>-0.38</v>
          </cell>
          <cell r="J38">
            <v>0.9</v>
          </cell>
          <cell r="K38">
            <v>0.12</v>
          </cell>
          <cell r="L38">
            <v>1.055</v>
          </cell>
          <cell r="M38">
            <v>0.005</v>
          </cell>
          <cell r="N38">
            <v>0.054988916546659</v>
          </cell>
          <cell r="O38">
            <v>-0.125</v>
          </cell>
          <cell r="P38">
            <v>-0.13</v>
          </cell>
        </row>
        <row r="38">
          <cell r="R38">
            <v>-0.03</v>
          </cell>
        </row>
        <row r="39">
          <cell r="D39">
            <v>37865</v>
          </cell>
          <cell r="E39">
            <v>4.061</v>
          </cell>
          <cell r="F39">
            <v>-0.255</v>
          </cell>
          <cell r="G39">
            <v>-0.03</v>
          </cell>
          <cell r="H39">
            <v>-0.345</v>
          </cell>
          <cell r="I39">
            <v>-0.38</v>
          </cell>
          <cell r="J39">
            <v>0.9</v>
          </cell>
          <cell r="K39">
            <v>0.12</v>
          </cell>
          <cell r="L39">
            <v>1.055</v>
          </cell>
          <cell r="M39">
            <v>0.005</v>
          </cell>
          <cell r="N39">
            <v>0.055087180967889</v>
          </cell>
          <cell r="O39">
            <v>-0.125</v>
          </cell>
          <cell r="P39">
            <v>-0.13</v>
          </cell>
        </row>
        <row r="39">
          <cell r="R39">
            <v>-0.03</v>
          </cell>
        </row>
        <row r="40">
          <cell r="D40">
            <v>37895</v>
          </cell>
          <cell r="E40">
            <v>4.086</v>
          </cell>
          <cell r="F40">
            <v>-0.255</v>
          </cell>
          <cell r="G40">
            <v>-0.03</v>
          </cell>
          <cell r="H40">
            <v>-0.345</v>
          </cell>
          <cell r="I40">
            <v>-0.38</v>
          </cell>
          <cell r="J40">
            <v>0.9</v>
          </cell>
          <cell r="K40">
            <v>0.12</v>
          </cell>
          <cell r="L40">
            <v>1.055</v>
          </cell>
          <cell r="M40">
            <v>0.005</v>
          </cell>
          <cell r="N40">
            <v>0.055181054175612</v>
          </cell>
          <cell r="O40">
            <v>-0.125</v>
          </cell>
          <cell r="P40">
            <v>-0.13</v>
          </cell>
        </row>
        <row r="40">
          <cell r="R40">
            <v>-0.03</v>
          </cell>
        </row>
        <row r="41">
          <cell r="D41">
            <v>37926</v>
          </cell>
          <cell r="E41">
            <v>4.221</v>
          </cell>
          <cell r="F41">
            <v>-0.2</v>
          </cell>
          <cell r="G41">
            <v>-0.01</v>
          </cell>
          <cell r="H41">
            <v>-0.29</v>
          </cell>
          <cell r="I41">
            <v>-0.3</v>
          </cell>
          <cell r="J41">
            <v>0.65</v>
          </cell>
          <cell r="K41">
            <v>0.6</v>
          </cell>
          <cell r="L41">
            <v>0.805</v>
          </cell>
          <cell r="M41">
            <v>0.005</v>
          </cell>
          <cell r="N41">
            <v>0.055276523511086</v>
          </cell>
          <cell r="O41">
            <v>0.064</v>
          </cell>
          <cell r="P41">
            <v>-0.14</v>
          </cell>
        </row>
        <row r="41">
          <cell r="R41">
            <v>-0.02</v>
          </cell>
        </row>
        <row r="42">
          <cell r="D42">
            <v>37956</v>
          </cell>
          <cell r="E42">
            <v>4.346</v>
          </cell>
          <cell r="F42">
            <v>-0.2</v>
          </cell>
          <cell r="G42">
            <v>-0.01</v>
          </cell>
          <cell r="H42">
            <v>-0.29</v>
          </cell>
          <cell r="I42">
            <v>-0.3</v>
          </cell>
          <cell r="J42">
            <v>0.65</v>
          </cell>
          <cell r="K42">
            <v>0.6</v>
          </cell>
          <cell r="L42">
            <v>0.805</v>
          </cell>
          <cell r="M42">
            <v>0.005</v>
          </cell>
          <cell r="N42">
            <v>0.055368913193466</v>
          </cell>
          <cell r="O42">
            <v>0.144</v>
          </cell>
          <cell r="P42">
            <v>-0.1425</v>
          </cell>
        </row>
        <row r="42">
          <cell r="R42">
            <v>-0.02</v>
          </cell>
        </row>
        <row r="43">
          <cell r="D43">
            <v>37987</v>
          </cell>
          <cell r="E43">
            <v>4.385</v>
          </cell>
          <cell r="F43">
            <v>-0.2</v>
          </cell>
          <cell r="G43">
            <v>-0.01</v>
          </cell>
          <cell r="H43">
            <v>-0.29</v>
          </cell>
          <cell r="I43">
            <v>-0.3</v>
          </cell>
          <cell r="J43">
            <v>0.65</v>
          </cell>
          <cell r="K43">
            <v>0.6</v>
          </cell>
          <cell r="L43">
            <v>0.805</v>
          </cell>
          <cell r="M43">
            <v>0.005</v>
          </cell>
          <cell r="N43">
            <v>0.055469900131818</v>
          </cell>
          <cell r="O43">
            <v>0.224</v>
          </cell>
          <cell r="P43">
            <v>-0.145</v>
          </cell>
        </row>
        <row r="43">
          <cell r="R43">
            <v>-0.02</v>
          </cell>
        </row>
        <row r="44">
          <cell r="D44">
            <v>38018</v>
          </cell>
          <cell r="E44">
            <v>4.279</v>
          </cell>
          <cell r="F44">
            <v>-0.2</v>
          </cell>
          <cell r="G44">
            <v>-0.01</v>
          </cell>
          <cell r="H44">
            <v>-0.29</v>
          </cell>
          <cell r="I44">
            <v>-0.3</v>
          </cell>
          <cell r="J44">
            <v>0.65</v>
          </cell>
          <cell r="K44">
            <v>0.6</v>
          </cell>
          <cell r="L44">
            <v>0.805</v>
          </cell>
          <cell r="M44">
            <v>0.005</v>
          </cell>
          <cell r="N44">
            <v>0.055576772510473</v>
          </cell>
          <cell r="O44">
            <v>0.084</v>
          </cell>
          <cell r="P44">
            <v>-0.1375</v>
          </cell>
        </row>
        <row r="44">
          <cell r="R44">
            <v>-0.02</v>
          </cell>
        </row>
        <row r="45">
          <cell r="D45">
            <v>38047</v>
          </cell>
          <cell r="E45">
            <v>4.129</v>
          </cell>
          <cell r="F45">
            <v>-0.2</v>
          </cell>
          <cell r="G45">
            <v>-0.01</v>
          </cell>
          <cell r="H45">
            <v>-0.29</v>
          </cell>
          <cell r="I45">
            <v>-0.3</v>
          </cell>
          <cell r="J45">
            <v>0.65</v>
          </cell>
          <cell r="K45">
            <v>0.6</v>
          </cell>
          <cell r="L45">
            <v>0.805</v>
          </cell>
          <cell r="M45">
            <v>0.005</v>
          </cell>
          <cell r="N45">
            <v>0.0556767499004</v>
          </cell>
          <cell r="O45">
            <v>-0.116</v>
          </cell>
          <cell r="P45">
            <v>-0.135</v>
          </cell>
        </row>
        <row r="45">
          <cell r="R45">
            <v>-0.02</v>
          </cell>
        </row>
        <row r="46">
          <cell r="D46">
            <v>38078</v>
          </cell>
          <cell r="E46">
            <v>3.946</v>
          </cell>
          <cell r="F46">
            <v>-0.24</v>
          </cell>
          <cell r="G46">
            <v>0</v>
          </cell>
          <cell r="H46">
            <v>-0.35</v>
          </cell>
          <cell r="I46">
            <v>-0.4</v>
          </cell>
          <cell r="J46">
            <v>0.71</v>
          </cell>
          <cell r="K46">
            <v>0.12</v>
          </cell>
          <cell r="L46">
            <v>0.61</v>
          </cell>
          <cell r="M46">
            <v>0.005</v>
          </cell>
          <cell r="N46">
            <v>0.055772948996659</v>
          </cell>
          <cell r="O46">
            <v>-0.25</v>
          </cell>
          <cell r="P46">
            <v>-0.14</v>
          </cell>
        </row>
        <row r="46">
          <cell r="R46">
            <v>0</v>
          </cell>
        </row>
        <row r="47">
          <cell r="D47">
            <v>38108</v>
          </cell>
          <cell r="E47">
            <v>3.921</v>
          </cell>
          <cell r="F47">
            <v>-0.24</v>
          </cell>
          <cell r="G47">
            <v>0</v>
          </cell>
          <cell r="H47">
            <v>-0.35</v>
          </cell>
          <cell r="I47">
            <v>-0.4</v>
          </cell>
          <cell r="J47">
            <v>0.71</v>
          </cell>
          <cell r="K47">
            <v>0.12</v>
          </cell>
          <cell r="L47">
            <v>0.61</v>
          </cell>
          <cell r="M47">
            <v>0.005</v>
          </cell>
          <cell r="N47">
            <v>0.055855027309468</v>
          </cell>
          <cell r="O47">
            <v>-0.25</v>
          </cell>
          <cell r="P47">
            <v>-0.14</v>
          </cell>
        </row>
        <row r="47">
          <cell r="R47">
            <v>0</v>
          </cell>
        </row>
        <row r="48">
          <cell r="D48">
            <v>38139</v>
          </cell>
          <cell r="E48">
            <v>3.95</v>
          </cell>
          <cell r="F48">
            <v>-0.24</v>
          </cell>
          <cell r="G48">
            <v>0</v>
          </cell>
          <cell r="H48">
            <v>-0.35</v>
          </cell>
          <cell r="I48">
            <v>-0.4</v>
          </cell>
          <cell r="J48">
            <v>0.71</v>
          </cell>
          <cell r="K48">
            <v>0.12</v>
          </cell>
          <cell r="L48">
            <v>0.61</v>
          </cell>
          <cell r="M48">
            <v>0.005</v>
          </cell>
          <cell r="N48">
            <v>0.055939841568394</v>
          </cell>
          <cell r="O48">
            <v>-0.25</v>
          </cell>
          <cell r="P48">
            <v>-0.14</v>
          </cell>
        </row>
        <row r="48">
          <cell r="R48">
            <v>0</v>
          </cell>
        </row>
        <row r="49">
          <cell r="D49">
            <v>38169</v>
          </cell>
          <cell r="E49">
            <v>3.98</v>
          </cell>
          <cell r="F49">
            <v>-0.24</v>
          </cell>
          <cell r="G49">
            <v>0</v>
          </cell>
          <cell r="H49">
            <v>-0.35</v>
          </cell>
          <cell r="I49">
            <v>-0.4</v>
          </cell>
          <cell r="J49">
            <v>0.71</v>
          </cell>
          <cell r="K49">
            <v>0.12</v>
          </cell>
          <cell r="L49">
            <v>0.61</v>
          </cell>
          <cell r="M49">
            <v>0.005</v>
          </cell>
          <cell r="N49">
            <v>0.056020866413093</v>
          </cell>
          <cell r="O49">
            <v>-0.25</v>
          </cell>
          <cell r="P49">
            <v>-0.14</v>
          </cell>
        </row>
        <row r="49">
          <cell r="R49">
            <v>0</v>
          </cell>
        </row>
        <row r="50">
          <cell r="D50">
            <v>38200</v>
          </cell>
          <cell r="E50">
            <v>4</v>
          </cell>
          <cell r="F50">
            <v>-0.24</v>
          </cell>
          <cell r="G50">
            <v>0</v>
          </cell>
          <cell r="H50">
            <v>-0.35</v>
          </cell>
          <cell r="I50">
            <v>-0.4</v>
          </cell>
          <cell r="J50">
            <v>0.71</v>
          </cell>
          <cell r="K50">
            <v>0.12</v>
          </cell>
          <cell r="L50">
            <v>0.61</v>
          </cell>
          <cell r="M50">
            <v>0.005</v>
          </cell>
          <cell r="N50">
            <v>0.056103434408775</v>
          </cell>
          <cell r="O50">
            <v>-0.25</v>
          </cell>
          <cell r="P50">
            <v>-0.14</v>
          </cell>
        </row>
        <row r="50">
          <cell r="R50">
            <v>0</v>
          </cell>
        </row>
        <row r="51">
          <cell r="D51">
            <v>38231</v>
          </cell>
          <cell r="E51">
            <v>4.021</v>
          </cell>
          <cell r="F51">
            <v>-0.24</v>
          </cell>
          <cell r="G51">
            <v>0</v>
          </cell>
          <cell r="H51">
            <v>-0.35</v>
          </cell>
          <cell r="I51">
            <v>-0.4</v>
          </cell>
          <cell r="J51">
            <v>0.71</v>
          </cell>
          <cell r="K51">
            <v>0.12</v>
          </cell>
          <cell r="L51">
            <v>0.61</v>
          </cell>
          <cell r="M51">
            <v>0.005</v>
          </cell>
          <cell r="N51">
            <v>0.056186002406726</v>
          </cell>
          <cell r="O51">
            <v>-0.25</v>
          </cell>
          <cell r="P51">
            <v>-0.14</v>
          </cell>
        </row>
        <row r="51">
          <cell r="R51">
            <v>0</v>
          </cell>
        </row>
        <row r="52">
          <cell r="D52">
            <v>38261</v>
          </cell>
          <cell r="E52">
            <v>4.051</v>
          </cell>
          <cell r="F52">
            <v>-0.24</v>
          </cell>
          <cell r="G52">
            <v>0</v>
          </cell>
          <cell r="H52">
            <v>-0.35</v>
          </cell>
          <cell r="I52">
            <v>-0.4</v>
          </cell>
          <cell r="J52">
            <v>0.71</v>
          </cell>
          <cell r="K52">
            <v>0.12</v>
          </cell>
          <cell r="L52">
            <v>0.61</v>
          </cell>
          <cell r="M52">
            <v>0.005</v>
          </cell>
          <cell r="N52">
            <v>0.056265192721536</v>
          </cell>
          <cell r="O52">
            <v>-0.25</v>
          </cell>
          <cell r="P52">
            <v>-0.14</v>
          </cell>
        </row>
        <row r="52">
          <cell r="R52">
            <v>0</v>
          </cell>
        </row>
        <row r="53">
          <cell r="D53">
            <v>38292</v>
          </cell>
          <cell r="E53">
            <v>4.191</v>
          </cell>
          <cell r="F53">
            <v>-0.19</v>
          </cell>
          <cell r="G53">
            <v>0.01</v>
          </cell>
          <cell r="H53">
            <v>-0.29</v>
          </cell>
          <cell r="I53">
            <v>-0.35</v>
          </cell>
          <cell r="J53">
            <v>0.61</v>
          </cell>
          <cell r="K53">
            <v>0.56</v>
          </cell>
          <cell r="L53">
            <v>0.51</v>
          </cell>
          <cell r="M53">
            <v>0.005</v>
          </cell>
          <cell r="N53">
            <v>0.056346335433391</v>
          </cell>
          <cell r="O53">
            <v>0</v>
          </cell>
          <cell r="P53">
            <v>-0.15</v>
          </cell>
        </row>
        <row r="53">
          <cell r="R53">
            <v>0.01</v>
          </cell>
        </row>
        <row r="54">
          <cell r="D54">
            <v>38322</v>
          </cell>
          <cell r="E54">
            <v>4.316</v>
          </cell>
          <cell r="F54">
            <v>-0.19</v>
          </cell>
          <cell r="G54">
            <v>0.01</v>
          </cell>
          <cell r="H54">
            <v>-0.29</v>
          </cell>
          <cell r="I54">
            <v>-0.35</v>
          </cell>
          <cell r="J54">
            <v>0.61</v>
          </cell>
          <cell r="K54">
            <v>0.56</v>
          </cell>
          <cell r="L54">
            <v>0.51</v>
          </cell>
          <cell r="M54">
            <v>0.005</v>
          </cell>
          <cell r="N54">
            <v>0.056424860640498</v>
          </cell>
          <cell r="O54">
            <v>0.06</v>
          </cell>
          <cell r="P54">
            <v>-0.1525</v>
          </cell>
        </row>
        <row r="54">
          <cell r="R54">
            <v>0.01</v>
          </cell>
        </row>
        <row r="55">
          <cell r="D55">
            <v>38353</v>
          </cell>
          <cell r="E55">
            <v>4.39</v>
          </cell>
          <cell r="F55">
            <v>-0.19</v>
          </cell>
          <cell r="G55">
            <v>0.01</v>
          </cell>
          <cell r="H55">
            <v>-0.29</v>
          </cell>
          <cell r="I55">
            <v>-0.35</v>
          </cell>
          <cell r="J55">
            <v>0.61</v>
          </cell>
          <cell r="K55">
            <v>0.56</v>
          </cell>
          <cell r="L55">
            <v>0.51</v>
          </cell>
          <cell r="M55">
            <v>0.005</v>
          </cell>
          <cell r="N55">
            <v>0.05651144686639</v>
          </cell>
          <cell r="O55">
            <v>0.13</v>
          </cell>
          <cell r="P55">
            <v>-0.155</v>
          </cell>
        </row>
        <row r="55">
          <cell r="R55">
            <v>0.01</v>
          </cell>
        </row>
        <row r="56">
          <cell r="D56">
            <v>38384</v>
          </cell>
          <cell r="E56">
            <v>4.284</v>
          </cell>
          <cell r="F56">
            <v>-0.19</v>
          </cell>
          <cell r="G56">
            <v>0.01</v>
          </cell>
          <cell r="H56">
            <v>-0.29</v>
          </cell>
          <cell r="I56">
            <v>-0.35</v>
          </cell>
          <cell r="J56">
            <v>0.61</v>
          </cell>
          <cell r="K56">
            <v>0.56</v>
          </cell>
          <cell r="L56">
            <v>0.51</v>
          </cell>
          <cell r="M56">
            <v>0.005</v>
          </cell>
          <cell r="N56">
            <v>0.056602515985275</v>
          </cell>
          <cell r="O56">
            <v>0</v>
          </cell>
          <cell r="P56">
            <v>-0.1475</v>
          </cell>
        </row>
        <row r="56">
          <cell r="R56">
            <v>0.01</v>
          </cell>
        </row>
        <row r="57">
          <cell r="D57">
            <v>38412</v>
          </cell>
          <cell r="E57">
            <v>4.134</v>
          </cell>
          <cell r="F57">
            <v>-0.19</v>
          </cell>
          <cell r="G57">
            <v>0.01</v>
          </cell>
          <cell r="H57">
            <v>-0.29</v>
          </cell>
          <cell r="I57">
            <v>-0.35</v>
          </cell>
          <cell r="J57">
            <v>0.61</v>
          </cell>
          <cell r="K57">
            <v>0.56</v>
          </cell>
          <cell r="L57">
            <v>0.51</v>
          </cell>
          <cell r="M57">
            <v>0.005</v>
          </cell>
          <cell r="N57">
            <v>0.056684771966</v>
          </cell>
          <cell r="O57">
            <v>-0.18</v>
          </cell>
          <cell r="P57">
            <v>-0.145</v>
          </cell>
        </row>
        <row r="57">
          <cell r="R57">
            <v>0.01</v>
          </cell>
        </row>
        <row r="58">
          <cell r="D58">
            <v>38443</v>
          </cell>
          <cell r="E58">
            <v>3.951</v>
          </cell>
          <cell r="F58">
            <v>-0.235</v>
          </cell>
          <cell r="G58">
            <v>0.01</v>
          </cell>
          <cell r="H58">
            <v>-0.355</v>
          </cell>
          <cell r="I58">
            <v>-0.44</v>
          </cell>
          <cell r="J58">
            <v>0.67</v>
          </cell>
          <cell r="K58">
            <v>0.12</v>
          </cell>
          <cell r="L58">
            <v>0.57</v>
          </cell>
          <cell r="M58">
            <v>0.005</v>
          </cell>
          <cell r="N58">
            <v>0.056762634420171</v>
          </cell>
          <cell r="O58">
            <v>-0.29</v>
          </cell>
          <cell r="P58">
            <v>-0.15</v>
          </cell>
        </row>
        <row r="58">
          <cell r="R58">
            <v>0.01</v>
          </cell>
        </row>
        <row r="59">
          <cell r="D59">
            <v>38473</v>
          </cell>
          <cell r="E59">
            <v>3.926</v>
          </cell>
          <cell r="F59">
            <v>-0.235</v>
          </cell>
          <cell r="G59">
            <v>0.01</v>
          </cell>
          <cell r="H59">
            <v>-0.355</v>
          </cell>
          <cell r="I59">
            <v>-0.44</v>
          </cell>
          <cell r="J59">
            <v>0.67</v>
          </cell>
          <cell r="K59">
            <v>0.12</v>
          </cell>
          <cell r="L59">
            <v>0.57</v>
          </cell>
          <cell r="M59">
            <v>0.005</v>
          </cell>
          <cell r="N59">
            <v>0.056827459944157</v>
          </cell>
          <cell r="O59">
            <v>-0.29</v>
          </cell>
          <cell r="P59">
            <v>-0.15</v>
          </cell>
        </row>
        <row r="59">
          <cell r="R59">
            <v>0.01</v>
          </cell>
        </row>
        <row r="60">
          <cell r="D60">
            <v>38504</v>
          </cell>
          <cell r="E60">
            <v>3.955</v>
          </cell>
          <cell r="F60">
            <v>-0.235</v>
          </cell>
          <cell r="G60">
            <v>0.01</v>
          </cell>
          <cell r="H60">
            <v>-0.355</v>
          </cell>
          <cell r="I60">
            <v>-0.44</v>
          </cell>
          <cell r="J60">
            <v>0.67</v>
          </cell>
          <cell r="K60">
            <v>0.12</v>
          </cell>
          <cell r="L60">
            <v>0.57</v>
          </cell>
          <cell r="M60">
            <v>0.005</v>
          </cell>
          <cell r="N60">
            <v>0.056894446320411</v>
          </cell>
          <cell r="O60">
            <v>-0.29</v>
          </cell>
          <cell r="P60">
            <v>-0.15</v>
          </cell>
        </row>
        <row r="60">
          <cell r="R60">
            <v>0.01</v>
          </cell>
        </row>
        <row r="61">
          <cell r="D61">
            <v>38534</v>
          </cell>
          <cell r="E61">
            <v>3.985</v>
          </cell>
          <cell r="F61">
            <v>-0.235</v>
          </cell>
          <cell r="G61">
            <v>0.01</v>
          </cell>
          <cell r="H61">
            <v>-0.355</v>
          </cell>
          <cell r="I61">
            <v>-0.44</v>
          </cell>
          <cell r="J61">
            <v>0.67</v>
          </cell>
          <cell r="K61">
            <v>0.12</v>
          </cell>
          <cell r="L61">
            <v>0.57</v>
          </cell>
          <cell r="M61">
            <v>0.005</v>
          </cell>
          <cell r="N61">
            <v>0.056959271847239</v>
          </cell>
          <cell r="O61">
            <v>-0.29</v>
          </cell>
          <cell r="P61">
            <v>-0.15</v>
          </cell>
        </row>
        <row r="61">
          <cell r="R61">
            <v>0.01</v>
          </cell>
        </row>
        <row r="62">
          <cell r="D62">
            <v>38565</v>
          </cell>
          <cell r="E62">
            <v>4.005</v>
          </cell>
          <cell r="F62">
            <v>-0.235</v>
          </cell>
          <cell r="G62">
            <v>0.01</v>
          </cell>
          <cell r="H62">
            <v>-0.355</v>
          </cell>
          <cell r="I62">
            <v>-0.44</v>
          </cell>
          <cell r="J62">
            <v>0.67</v>
          </cell>
          <cell r="K62">
            <v>0.12</v>
          </cell>
          <cell r="L62">
            <v>0.57</v>
          </cell>
          <cell r="M62">
            <v>0.005</v>
          </cell>
          <cell r="N62">
            <v>0.057026258226432</v>
          </cell>
          <cell r="O62">
            <v>-0.29</v>
          </cell>
          <cell r="P62">
            <v>-0.15</v>
          </cell>
        </row>
        <row r="62">
          <cell r="R62">
            <v>0.01</v>
          </cell>
        </row>
        <row r="63">
          <cell r="D63">
            <v>38596</v>
          </cell>
          <cell r="E63">
            <v>4.026</v>
          </cell>
          <cell r="F63">
            <v>-0.235</v>
          </cell>
          <cell r="G63">
            <v>0.01</v>
          </cell>
          <cell r="H63">
            <v>-0.355</v>
          </cell>
          <cell r="I63">
            <v>-0.44</v>
          </cell>
          <cell r="J63">
            <v>0.67</v>
          </cell>
          <cell r="K63">
            <v>0.12</v>
          </cell>
          <cell r="L63">
            <v>0.57</v>
          </cell>
          <cell r="M63">
            <v>0.005</v>
          </cell>
          <cell r="N63">
            <v>0.057093244607117</v>
          </cell>
          <cell r="O63">
            <v>-0.29</v>
          </cell>
          <cell r="P63">
            <v>-0.15</v>
          </cell>
        </row>
        <row r="63">
          <cell r="R63">
            <v>0.01</v>
          </cell>
        </row>
        <row r="64">
          <cell r="D64">
            <v>38626</v>
          </cell>
          <cell r="E64">
            <v>4.056</v>
          </cell>
          <cell r="F64">
            <v>-0.235</v>
          </cell>
          <cell r="G64">
            <v>0.01</v>
          </cell>
          <cell r="H64">
            <v>-0.355</v>
          </cell>
          <cell r="I64">
            <v>-0.44</v>
          </cell>
          <cell r="J64">
            <v>0.67</v>
          </cell>
          <cell r="K64">
            <v>0.12</v>
          </cell>
          <cell r="L64">
            <v>0.57</v>
          </cell>
          <cell r="M64">
            <v>0.005</v>
          </cell>
          <cell r="N64">
            <v>0.057158070138234</v>
          </cell>
          <cell r="O64">
            <v>-0.29</v>
          </cell>
          <cell r="P64">
            <v>-0.15</v>
          </cell>
        </row>
        <row r="64">
          <cell r="R64">
            <v>0.01</v>
          </cell>
        </row>
        <row r="65">
          <cell r="D65">
            <v>38657</v>
          </cell>
          <cell r="E65">
            <v>4.196</v>
          </cell>
          <cell r="F65">
            <v>-0.19</v>
          </cell>
          <cell r="G65">
            <v>0.01</v>
          </cell>
          <cell r="H65">
            <v>-0.29</v>
          </cell>
          <cell r="I65">
            <v>-0.48</v>
          </cell>
          <cell r="J65">
            <v>0.52</v>
          </cell>
          <cell r="K65">
            <v>0.56</v>
          </cell>
          <cell r="L65">
            <v>0.42</v>
          </cell>
          <cell r="M65">
            <v>0.005</v>
          </cell>
          <cell r="N65">
            <v>0.057225056521857</v>
          </cell>
          <cell r="O65">
            <v>0</v>
          </cell>
          <cell r="P65">
            <v>-0.15</v>
          </cell>
        </row>
        <row r="65">
          <cell r="R65">
            <v>0.01</v>
          </cell>
        </row>
        <row r="66">
          <cell r="D66">
            <v>38687</v>
          </cell>
          <cell r="E66">
            <v>4.321</v>
          </cell>
          <cell r="F66">
            <v>-0.19</v>
          </cell>
          <cell r="G66">
            <v>0.01</v>
          </cell>
          <cell r="H66">
            <v>-0.29</v>
          </cell>
          <cell r="I66">
            <v>-0.48</v>
          </cell>
          <cell r="J66">
            <v>0.52</v>
          </cell>
          <cell r="K66">
            <v>0.56</v>
          </cell>
          <cell r="L66">
            <v>0.42</v>
          </cell>
          <cell r="M66">
            <v>0.005</v>
          </cell>
          <cell r="N66">
            <v>0.057289882055817</v>
          </cell>
          <cell r="O66">
            <v>0.06</v>
          </cell>
          <cell r="P66">
            <v>-0.1525</v>
          </cell>
        </row>
        <row r="66">
          <cell r="R66">
            <v>0.01</v>
          </cell>
        </row>
        <row r="67">
          <cell r="D67">
            <v>38718</v>
          </cell>
          <cell r="E67">
            <v>4.415</v>
          </cell>
          <cell r="F67">
            <v>-0.19</v>
          </cell>
          <cell r="G67">
            <v>0.01</v>
          </cell>
          <cell r="H67">
            <v>-0.29</v>
          </cell>
          <cell r="I67">
            <v>-0.48</v>
          </cell>
          <cell r="J67">
            <v>0.52</v>
          </cell>
          <cell r="K67">
            <v>0.56</v>
          </cell>
          <cell r="L67">
            <v>0.42</v>
          </cell>
          <cell r="M67">
            <v>0.005</v>
          </cell>
          <cell r="N67">
            <v>0.057356868442378</v>
          </cell>
          <cell r="O67">
            <v>0.13</v>
          </cell>
          <cell r="P67">
            <v>-0.155</v>
          </cell>
        </row>
        <row r="67">
          <cell r="R67">
            <v>0.01</v>
          </cell>
        </row>
        <row r="68">
          <cell r="D68">
            <v>38749</v>
          </cell>
          <cell r="E68">
            <v>4.309</v>
          </cell>
          <cell r="F68">
            <v>-0.19</v>
          </cell>
          <cell r="G68">
            <v>0.01</v>
          </cell>
          <cell r="H68">
            <v>-0.29</v>
          </cell>
          <cell r="I68">
            <v>-0.48</v>
          </cell>
          <cell r="J68">
            <v>0.52</v>
          </cell>
          <cell r="K68">
            <v>0.56</v>
          </cell>
          <cell r="L68">
            <v>0.42</v>
          </cell>
          <cell r="M68">
            <v>0.005</v>
          </cell>
          <cell r="N68">
            <v>0.057423720292517</v>
          </cell>
          <cell r="O68">
            <v>0</v>
          </cell>
          <cell r="P68">
            <v>-0.1475</v>
          </cell>
        </row>
        <row r="68">
          <cell r="R68">
            <v>0.01</v>
          </cell>
        </row>
        <row r="69">
          <cell r="D69">
            <v>38777</v>
          </cell>
          <cell r="E69">
            <v>4.159</v>
          </cell>
          <cell r="F69">
            <v>-0.19</v>
          </cell>
          <cell r="G69">
            <v>0.01</v>
          </cell>
          <cell r="H69">
            <v>-0.29</v>
          </cell>
          <cell r="I69">
            <v>-0.48</v>
          </cell>
          <cell r="J69">
            <v>0.52</v>
          </cell>
          <cell r="K69">
            <v>0.56</v>
          </cell>
          <cell r="L69">
            <v>0.42</v>
          </cell>
          <cell r="M69">
            <v>0.005</v>
          </cell>
          <cell r="N69">
            <v>0.057483972990723</v>
          </cell>
          <cell r="O69">
            <v>-0.18</v>
          </cell>
          <cell r="P69">
            <v>-0.145</v>
          </cell>
        </row>
        <row r="69">
          <cell r="R69">
            <v>0.01</v>
          </cell>
        </row>
        <row r="70">
          <cell r="D70">
            <v>38808</v>
          </cell>
          <cell r="E70">
            <v>3.976</v>
          </cell>
          <cell r="F70">
            <v>-0.235</v>
          </cell>
          <cell r="G70">
            <v>0.01</v>
          </cell>
          <cell r="H70">
            <v>-0.355</v>
          </cell>
          <cell r="I70">
            <v>-0.55</v>
          </cell>
          <cell r="J70">
            <v>0.67</v>
          </cell>
          <cell r="K70">
            <v>0.12</v>
          </cell>
          <cell r="L70">
            <v>0.57</v>
          </cell>
          <cell r="M70">
            <v>0.005</v>
          </cell>
          <cell r="N70">
            <v>0.057550681336573</v>
          </cell>
          <cell r="O70">
            <v>-0.29</v>
          </cell>
          <cell r="P70">
            <v>-0.15</v>
          </cell>
        </row>
        <row r="70">
          <cell r="R70">
            <v>0.01</v>
          </cell>
        </row>
        <row r="71">
          <cell r="D71">
            <v>38838</v>
          </cell>
          <cell r="E71">
            <v>3.951</v>
          </cell>
          <cell r="F71">
            <v>-0.235</v>
          </cell>
          <cell r="G71">
            <v>0.01</v>
          </cell>
          <cell r="H71">
            <v>-0.355</v>
          </cell>
          <cell r="I71">
            <v>-0.55</v>
          </cell>
          <cell r="J71">
            <v>0.67</v>
          </cell>
          <cell r="K71">
            <v>0.12</v>
          </cell>
          <cell r="L71">
            <v>0.57</v>
          </cell>
          <cell r="M71">
            <v>0.005</v>
          </cell>
          <cell r="N71">
            <v>0.05761523780171</v>
          </cell>
          <cell r="O71">
            <v>-0.29</v>
          </cell>
          <cell r="P71">
            <v>-0.15</v>
          </cell>
        </row>
        <row r="71">
          <cell r="R71">
            <v>0.01</v>
          </cell>
        </row>
        <row r="72">
          <cell r="D72">
            <v>38869</v>
          </cell>
          <cell r="E72">
            <v>3.98</v>
          </cell>
          <cell r="F72">
            <v>-0.235</v>
          </cell>
          <cell r="G72">
            <v>0.01</v>
          </cell>
          <cell r="H72">
            <v>-0.355</v>
          </cell>
          <cell r="I72">
            <v>-0.55</v>
          </cell>
          <cell r="J72">
            <v>0.67</v>
          </cell>
          <cell r="K72">
            <v>0.12</v>
          </cell>
          <cell r="L72">
            <v>0.57</v>
          </cell>
          <cell r="M72">
            <v>0.005</v>
          </cell>
          <cell r="N72">
            <v>0.057681946150473</v>
          </cell>
          <cell r="O72">
            <v>-0.29</v>
          </cell>
          <cell r="P72">
            <v>-0.15</v>
          </cell>
        </row>
        <row r="72">
          <cell r="R72">
            <v>0.01</v>
          </cell>
        </row>
        <row r="73">
          <cell r="D73">
            <v>38899</v>
          </cell>
          <cell r="E73">
            <v>4.01</v>
          </cell>
          <cell r="F73">
            <v>-0.235</v>
          </cell>
          <cell r="G73">
            <v>0.01</v>
          </cell>
          <cell r="H73">
            <v>-0.355</v>
          </cell>
          <cell r="I73">
            <v>-0.55</v>
          </cell>
          <cell r="J73">
            <v>0.67</v>
          </cell>
          <cell r="K73">
            <v>0.12</v>
          </cell>
          <cell r="L73">
            <v>0.57</v>
          </cell>
          <cell r="M73">
            <v>0.005</v>
          </cell>
          <cell r="N73">
            <v>0.057746502618428</v>
          </cell>
          <cell r="O73">
            <v>-0.29</v>
          </cell>
          <cell r="P73">
            <v>-0.15</v>
          </cell>
        </row>
        <row r="73">
          <cell r="R73">
            <v>0.01</v>
          </cell>
        </row>
        <row r="74">
          <cell r="D74">
            <v>38930</v>
          </cell>
          <cell r="E74">
            <v>4.03</v>
          </cell>
          <cell r="F74">
            <v>-0.235</v>
          </cell>
          <cell r="G74">
            <v>0.01</v>
          </cell>
          <cell r="H74">
            <v>-0.355</v>
          </cell>
          <cell r="I74">
            <v>-0.55</v>
          </cell>
          <cell r="J74">
            <v>0.67</v>
          </cell>
          <cell r="K74">
            <v>0.12</v>
          </cell>
          <cell r="L74">
            <v>0.57</v>
          </cell>
          <cell r="M74">
            <v>0.005</v>
          </cell>
          <cell r="N74">
            <v>0.057813210970105</v>
          </cell>
          <cell r="O74">
            <v>-0.29</v>
          </cell>
          <cell r="P74">
            <v>-0.15</v>
          </cell>
        </row>
        <row r="74">
          <cell r="R74">
            <v>0.01</v>
          </cell>
        </row>
        <row r="75">
          <cell r="D75">
            <v>38961</v>
          </cell>
          <cell r="E75">
            <v>4.051</v>
          </cell>
          <cell r="F75">
            <v>-0.235</v>
          </cell>
          <cell r="G75">
            <v>0.01</v>
          </cell>
          <cell r="H75">
            <v>-0.355</v>
          </cell>
          <cell r="I75">
            <v>-0.55</v>
          </cell>
          <cell r="J75">
            <v>0.67</v>
          </cell>
          <cell r="K75">
            <v>0.12</v>
          </cell>
          <cell r="L75">
            <v>0.57</v>
          </cell>
          <cell r="M75">
            <v>0.005</v>
          </cell>
          <cell r="N75">
            <v>0.057879919323261</v>
          </cell>
          <cell r="O75">
            <v>-0.29</v>
          </cell>
          <cell r="P75">
            <v>-0.15</v>
          </cell>
        </row>
        <row r="75">
          <cell r="R75">
            <v>0.01</v>
          </cell>
        </row>
        <row r="76">
          <cell r="D76">
            <v>38991</v>
          </cell>
          <cell r="E76">
            <v>4.081</v>
          </cell>
          <cell r="F76">
            <v>-0.235</v>
          </cell>
          <cell r="G76">
            <v>0.01</v>
          </cell>
          <cell r="H76">
            <v>-0.355</v>
          </cell>
          <cell r="I76">
            <v>-0.55</v>
          </cell>
          <cell r="J76">
            <v>0.67</v>
          </cell>
          <cell r="K76">
            <v>0.12</v>
          </cell>
          <cell r="L76">
            <v>0.57</v>
          </cell>
          <cell r="M76">
            <v>0.005</v>
          </cell>
          <cell r="N76">
            <v>0.057944475795467</v>
          </cell>
          <cell r="O76">
            <v>-0.29</v>
          </cell>
          <cell r="P76">
            <v>-0.15</v>
          </cell>
        </row>
        <row r="76">
          <cell r="R76">
            <v>0.01</v>
          </cell>
        </row>
        <row r="77">
          <cell r="D77">
            <v>39022</v>
          </cell>
          <cell r="E77">
            <v>4.221</v>
          </cell>
          <cell r="F77">
            <v>-0.19</v>
          </cell>
          <cell r="G77">
            <v>0.01</v>
          </cell>
          <cell r="H77">
            <v>-0.29</v>
          </cell>
          <cell r="I77">
            <v>-0.52</v>
          </cell>
          <cell r="J77">
            <v>0.52</v>
          </cell>
          <cell r="K77">
            <v>0.56</v>
          </cell>
          <cell r="L77">
            <v>0.42</v>
          </cell>
          <cell r="M77">
            <v>0.005</v>
          </cell>
          <cell r="N77">
            <v>0.058011184151535</v>
          </cell>
          <cell r="O77">
            <v>0</v>
          </cell>
          <cell r="P77">
            <v>-0.15</v>
          </cell>
        </row>
        <row r="77">
          <cell r="R77">
            <v>0.01</v>
          </cell>
        </row>
        <row r="78">
          <cell r="D78">
            <v>39052</v>
          </cell>
          <cell r="E78">
            <v>4.346</v>
          </cell>
          <cell r="F78">
            <v>-0.19</v>
          </cell>
          <cell r="G78">
            <v>0.01</v>
          </cell>
          <cell r="H78">
            <v>-0.29</v>
          </cell>
          <cell r="I78">
            <v>-0.52</v>
          </cell>
          <cell r="J78">
            <v>0.52</v>
          </cell>
          <cell r="K78">
            <v>0.56</v>
          </cell>
          <cell r="L78">
            <v>0.42</v>
          </cell>
          <cell r="M78">
            <v>0.005</v>
          </cell>
          <cell r="N78">
            <v>0.05807574062656</v>
          </cell>
          <cell r="O78">
            <v>0.06</v>
          </cell>
          <cell r="P78">
            <v>-0.1525</v>
          </cell>
        </row>
        <row r="78">
          <cell r="R78">
            <v>0.01</v>
          </cell>
        </row>
        <row r="79">
          <cell r="D79">
            <v>39083</v>
          </cell>
          <cell r="E79">
            <v>4.45</v>
          </cell>
          <cell r="F79">
            <v>-0.19</v>
          </cell>
          <cell r="G79">
            <v>0.01</v>
          </cell>
          <cell r="H79">
            <v>-0.29</v>
          </cell>
          <cell r="I79">
            <v>-0.52</v>
          </cell>
          <cell r="J79">
            <v>0.52</v>
          </cell>
          <cell r="K79">
            <v>0.56</v>
          </cell>
          <cell r="L79">
            <v>0.42</v>
          </cell>
          <cell r="M79">
            <v>0.005</v>
          </cell>
          <cell r="N79">
            <v>0.058142448985541</v>
          </cell>
          <cell r="O79">
            <v>0.13</v>
          </cell>
          <cell r="P79">
            <v>-0.155</v>
          </cell>
        </row>
        <row r="79">
          <cell r="R79">
            <v>0</v>
          </cell>
        </row>
        <row r="80">
          <cell r="D80">
            <v>39114</v>
          </cell>
          <cell r="E80">
            <v>4.344</v>
          </cell>
          <cell r="F80">
            <v>-0.19</v>
          </cell>
          <cell r="G80">
            <v>0.01</v>
          </cell>
          <cell r="H80">
            <v>-0.29</v>
          </cell>
          <cell r="I80">
            <v>-0.52</v>
          </cell>
          <cell r="J80">
            <v>0.52</v>
          </cell>
          <cell r="K80">
            <v>0.56</v>
          </cell>
          <cell r="L80">
            <v>0.42</v>
          </cell>
          <cell r="M80">
            <v>0.005</v>
          </cell>
          <cell r="N80">
            <v>0.058209157346002</v>
          </cell>
          <cell r="O80">
            <v>0</v>
          </cell>
          <cell r="P80">
            <v>-0.1475</v>
          </cell>
        </row>
        <row r="80">
          <cell r="R80">
            <v>0</v>
          </cell>
        </row>
        <row r="81">
          <cell r="D81">
            <v>39142</v>
          </cell>
          <cell r="E81">
            <v>4.194</v>
          </cell>
          <cell r="F81">
            <v>-0.19</v>
          </cell>
          <cell r="G81">
            <v>0.01</v>
          </cell>
          <cell r="H81">
            <v>-0.29</v>
          </cell>
          <cell r="I81">
            <v>-0.52</v>
          </cell>
          <cell r="J81">
            <v>0.52</v>
          </cell>
          <cell r="K81">
            <v>0.56</v>
          </cell>
          <cell r="L81">
            <v>0.42</v>
          </cell>
          <cell r="M81">
            <v>0.005</v>
          </cell>
          <cell r="N81">
            <v>0.058269410059948</v>
          </cell>
          <cell r="O81">
            <v>-0.18</v>
          </cell>
          <cell r="P81">
            <v>-0.145</v>
          </cell>
        </row>
        <row r="81">
          <cell r="R81">
            <v>0</v>
          </cell>
        </row>
        <row r="82">
          <cell r="D82">
            <v>39173</v>
          </cell>
          <cell r="E82">
            <v>4.011</v>
          </cell>
          <cell r="F82">
            <v>-0.235</v>
          </cell>
          <cell r="G82">
            <v>0.01</v>
          </cell>
          <cell r="H82">
            <v>-0.355</v>
          </cell>
          <cell r="I82">
            <v>-0.585</v>
          </cell>
          <cell r="J82">
            <v>0.67</v>
          </cell>
          <cell r="K82">
            <v>0.12</v>
          </cell>
          <cell r="L82">
            <v>0.57</v>
          </cell>
          <cell r="M82">
            <v>0.005</v>
          </cell>
          <cell r="N82">
            <v>0.058336118423226</v>
          </cell>
          <cell r="O82">
            <v>-0.29</v>
          </cell>
          <cell r="P82">
            <v>-0.15</v>
          </cell>
        </row>
        <row r="82">
          <cell r="R82">
            <v>0</v>
          </cell>
        </row>
        <row r="83">
          <cell r="D83">
            <v>39203</v>
          </cell>
          <cell r="E83">
            <v>3.986</v>
          </cell>
          <cell r="F83">
            <v>-0.235</v>
          </cell>
          <cell r="G83">
            <v>0.01</v>
          </cell>
          <cell r="H83">
            <v>-0.355</v>
          </cell>
          <cell r="I83">
            <v>-0.585</v>
          </cell>
          <cell r="J83">
            <v>0.67</v>
          </cell>
          <cell r="K83">
            <v>0.12</v>
          </cell>
          <cell r="L83">
            <v>0.57</v>
          </cell>
          <cell r="M83">
            <v>0.005</v>
          </cell>
          <cell r="N83">
            <v>0.058400674905226</v>
          </cell>
          <cell r="O83">
            <v>-0.29</v>
          </cell>
          <cell r="P83">
            <v>-0.15</v>
          </cell>
        </row>
        <row r="83">
          <cell r="R83">
            <v>0</v>
          </cell>
        </row>
        <row r="84">
          <cell r="D84">
            <v>39234</v>
          </cell>
          <cell r="E84">
            <v>4.015</v>
          </cell>
          <cell r="F84">
            <v>-0.235</v>
          </cell>
          <cell r="G84">
            <v>0.01</v>
          </cell>
          <cell r="H84">
            <v>-0.355</v>
          </cell>
          <cell r="I84">
            <v>-0.585</v>
          </cell>
          <cell r="J84">
            <v>0.67</v>
          </cell>
          <cell r="K84">
            <v>0.12</v>
          </cell>
          <cell r="L84">
            <v>0</v>
          </cell>
          <cell r="M84">
            <v>0.005</v>
          </cell>
          <cell r="N84">
            <v>0.058467383271415</v>
          </cell>
          <cell r="O84">
            <v>-0.29</v>
          </cell>
          <cell r="P84">
            <v>-0.15</v>
          </cell>
        </row>
        <row r="84">
          <cell r="R84">
            <v>0</v>
          </cell>
        </row>
        <row r="85">
          <cell r="D85">
            <v>39264</v>
          </cell>
          <cell r="E85">
            <v>4.045</v>
          </cell>
          <cell r="F85">
            <v>-0.235</v>
          </cell>
          <cell r="G85">
            <v>0.01</v>
          </cell>
          <cell r="H85">
            <v>-0.355</v>
          </cell>
          <cell r="I85">
            <v>-0.585</v>
          </cell>
          <cell r="J85">
            <v>0.67</v>
          </cell>
          <cell r="K85">
            <v>0.12</v>
          </cell>
          <cell r="L85">
            <v>0</v>
          </cell>
          <cell r="M85">
            <v>0.005</v>
          </cell>
          <cell r="N85">
            <v>0.058531939756233</v>
          </cell>
          <cell r="O85">
            <v>-0.29</v>
          </cell>
          <cell r="P85">
            <v>-0.15</v>
          </cell>
        </row>
        <row r="85">
          <cell r="R85">
            <v>0</v>
          </cell>
        </row>
        <row r="86">
          <cell r="D86">
            <v>39295</v>
          </cell>
          <cell r="E86">
            <v>4.065</v>
          </cell>
          <cell r="F86">
            <v>-0.235</v>
          </cell>
          <cell r="G86">
            <v>0.01</v>
          </cell>
          <cell r="H86">
            <v>-0.355</v>
          </cell>
          <cell r="I86">
            <v>-0.585</v>
          </cell>
          <cell r="J86">
            <v>0.67</v>
          </cell>
          <cell r="K86">
            <v>0.12</v>
          </cell>
          <cell r="L86">
            <v>0</v>
          </cell>
          <cell r="M86">
            <v>0.005</v>
          </cell>
          <cell r="N86">
            <v>0.058598648125334</v>
          </cell>
          <cell r="O86">
            <v>-0.29</v>
          </cell>
          <cell r="P86">
            <v>-0.15</v>
          </cell>
        </row>
        <row r="86">
          <cell r="R86">
            <v>0</v>
          </cell>
        </row>
        <row r="87">
          <cell r="D87">
            <v>39326</v>
          </cell>
          <cell r="E87">
            <v>4.086</v>
          </cell>
          <cell r="F87">
            <v>-0.235</v>
          </cell>
          <cell r="G87">
            <v>0.01</v>
          </cell>
          <cell r="H87">
            <v>-0.355</v>
          </cell>
          <cell r="I87">
            <v>-0.585</v>
          </cell>
          <cell r="J87">
            <v>0.67</v>
          </cell>
          <cell r="K87">
            <v>0.12</v>
          </cell>
          <cell r="L87">
            <v>0</v>
          </cell>
          <cell r="M87">
            <v>0.005</v>
          </cell>
          <cell r="N87">
            <v>0.058665356495914</v>
          </cell>
          <cell r="O87">
            <v>-0.29</v>
          </cell>
          <cell r="P87">
            <v>-0.15</v>
          </cell>
        </row>
        <row r="87">
          <cell r="R87">
            <v>0</v>
          </cell>
        </row>
        <row r="88">
          <cell r="D88">
            <v>39356</v>
          </cell>
          <cell r="E88">
            <v>4.116</v>
          </cell>
          <cell r="F88">
            <v>-0.235</v>
          </cell>
          <cell r="G88">
            <v>0.01</v>
          </cell>
          <cell r="H88">
            <v>-0.355</v>
          </cell>
          <cell r="I88">
            <v>-0.585</v>
          </cell>
          <cell r="J88">
            <v>0.67</v>
          </cell>
          <cell r="K88">
            <v>0.12</v>
          </cell>
          <cell r="L88">
            <v>0</v>
          </cell>
          <cell r="M88">
            <v>0.005</v>
          </cell>
          <cell r="N88">
            <v>0.058729912984981</v>
          </cell>
          <cell r="O88">
            <v>-0.29</v>
          </cell>
          <cell r="P88">
            <v>-0.15</v>
          </cell>
        </row>
        <row r="88">
          <cell r="R88">
            <v>0</v>
          </cell>
        </row>
        <row r="89">
          <cell r="D89">
            <v>39387</v>
          </cell>
          <cell r="E89">
            <v>4.256</v>
          </cell>
          <cell r="F89">
            <v>-0.19</v>
          </cell>
          <cell r="G89">
            <v>0.01</v>
          </cell>
          <cell r="H89">
            <v>-0.29</v>
          </cell>
          <cell r="I89">
            <v>-0.52</v>
          </cell>
          <cell r="J89">
            <v>0.52</v>
          </cell>
          <cell r="K89">
            <v>0.56</v>
          </cell>
          <cell r="L89">
            <v>0</v>
          </cell>
          <cell r="M89">
            <v>0.005</v>
          </cell>
          <cell r="N89">
            <v>0.058796621358473</v>
          </cell>
          <cell r="O89">
            <v>0</v>
          </cell>
          <cell r="P89">
            <v>-0.15</v>
          </cell>
        </row>
        <row r="89">
          <cell r="R89">
            <v>0</v>
          </cell>
        </row>
        <row r="90">
          <cell r="D90">
            <v>39417</v>
          </cell>
          <cell r="E90">
            <v>4.381</v>
          </cell>
          <cell r="F90">
            <v>-0.19</v>
          </cell>
          <cell r="G90">
            <v>0.01</v>
          </cell>
          <cell r="H90">
            <v>-0.29</v>
          </cell>
          <cell r="I90">
            <v>-0.52</v>
          </cell>
          <cell r="J90">
            <v>0.52</v>
          </cell>
          <cell r="K90">
            <v>0.56</v>
          </cell>
          <cell r="L90">
            <v>0</v>
          </cell>
          <cell r="M90">
            <v>0.005</v>
          </cell>
          <cell r="N90">
            <v>0.058861177850357</v>
          </cell>
          <cell r="O90">
            <v>0.06</v>
          </cell>
          <cell r="P90">
            <v>-0.1525</v>
          </cell>
        </row>
        <row r="90">
          <cell r="R90">
            <v>0</v>
          </cell>
        </row>
        <row r="91">
          <cell r="D91">
            <v>39448</v>
          </cell>
          <cell r="E91">
            <v>4.495</v>
          </cell>
          <cell r="F91">
            <v>-0.19</v>
          </cell>
          <cell r="G91">
            <v>0.01</v>
          </cell>
          <cell r="H91">
            <v>-0.29</v>
          </cell>
          <cell r="I91">
            <v>-0.52</v>
          </cell>
          <cell r="J91">
            <v>0.52</v>
          </cell>
          <cell r="K91">
            <v>0.56</v>
          </cell>
          <cell r="L91">
            <v>0</v>
          </cell>
          <cell r="M91">
            <v>0.005</v>
          </cell>
          <cell r="N91">
            <v>0.05892788622676</v>
          </cell>
          <cell r="O91">
            <v>0.13</v>
          </cell>
          <cell r="P91">
            <v>-0.155</v>
          </cell>
        </row>
        <row r="91">
          <cell r="R91">
            <v>0</v>
          </cell>
        </row>
        <row r="92">
          <cell r="D92">
            <v>39479</v>
          </cell>
          <cell r="E92">
            <v>4.389</v>
          </cell>
          <cell r="F92">
            <v>-0.19</v>
          </cell>
          <cell r="G92">
            <v>0.01</v>
          </cell>
          <cell r="H92">
            <v>-0.29</v>
          </cell>
          <cell r="I92">
            <v>-0.52</v>
          </cell>
          <cell r="J92">
            <v>0.52</v>
          </cell>
          <cell r="K92">
            <v>0.56</v>
          </cell>
          <cell r="L92">
            <v>0</v>
          </cell>
          <cell r="M92">
            <v>0.005</v>
          </cell>
          <cell r="N92">
            <v>0.058985313288677</v>
          </cell>
          <cell r="O92">
            <v>0</v>
          </cell>
          <cell r="P92">
            <v>-0.1475</v>
          </cell>
        </row>
        <row r="92">
          <cell r="R92">
            <v>0</v>
          </cell>
        </row>
        <row r="93">
          <cell r="D93">
            <v>39508</v>
          </cell>
          <cell r="E93">
            <v>4.239</v>
          </cell>
          <cell r="F93">
            <v>-0.19</v>
          </cell>
          <cell r="G93">
            <v>0.01</v>
          </cell>
          <cell r="H93">
            <v>-0.29</v>
          </cell>
          <cell r="I93">
            <v>-0.52</v>
          </cell>
          <cell r="J93">
            <v>0.52</v>
          </cell>
          <cell r="K93">
            <v>0.56</v>
          </cell>
          <cell r="L93">
            <v>0</v>
          </cell>
          <cell r="M93">
            <v>0.005</v>
          </cell>
          <cell r="N93">
            <v>0.059030895515926</v>
          </cell>
          <cell r="O93">
            <v>-0.18</v>
          </cell>
          <cell r="P93">
            <v>-0.145</v>
          </cell>
        </row>
        <row r="93">
          <cell r="R93">
            <v>0</v>
          </cell>
        </row>
        <row r="94">
          <cell r="D94">
            <v>39539</v>
          </cell>
          <cell r="E94">
            <v>4.056</v>
          </cell>
          <cell r="F94">
            <v>-0.235</v>
          </cell>
          <cell r="G94">
            <v>0.01</v>
          </cell>
          <cell r="H94">
            <v>-0.355</v>
          </cell>
          <cell r="I94">
            <v>-0.595</v>
          </cell>
          <cell r="J94">
            <v>0.67</v>
          </cell>
          <cell r="K94">
            <v>0.12</v>
          </cell>
          <cell r="L94">
            <v>0</v>
          </cell>
          <cell r="M94">
            <v>0.005</v>
          </cell>
          <cell r="N94">
            <v>0.059079621345817</v>
          </cell>
          <cell r="O94">
            <v>-0.29</v>
          </cell>
          <cell r="P94">
            <v>-0.15</v>
          </cell>
        </row>
        <row r="94">
          <cell r="R94">
            <v>0</v>
          </cell>
        </row>
        <row r="95">
          <cell r="D95">
            <v>39569</v>
          </cell>
          <cell r="E95">
            <v>4.031</v>
          </cell>
          <cell r="F95">
            <v>-0.235</v>
          </cell>
          <cell r="G95">
            <v>0.01</v>
          </cell>
          <cell r="H95">
            <v>-0.355</v>
          </cell>
          <cell r="I95">
            <v>-0.595</v>
          </cell>
          <cell r="J95">
            <v>0.67</v>
          </cell>
          <cell r="K95">
            <v>0.12</v>
          </cell>
          <cell r="L95">
            <v>0</v>
          </cell>
          <cell r="M95">
            <v>0.005</v>
          </cell>
          <cell r="N95">
            <v>0.059126775375497</v>
          </cell>
          <cell r="O95">
            <v>-0.29</v>
          </cell>
          <cell r="P95">
            <v>-0.15</v>
          </cell>
        </row>
        <row r="95">
          <cell r="R95">
            <v>0</v>
          </cell>
        </row>
        <row r="96">
          <cell r="D96">
            <v>39600</v>
          </cell>
          <cell r="E96">
            <v>4.06</v>
          </cell>
          <cell r="F96">
            <v>-0.235</v>
          </cell>
          <cell r="G96">
            <v>0.01</v>
          </cell>
          <cell r="H96">
            <v>-0.355</v>
          </cell>
          <cell r="I96">
            <v>-0.595</v>
          </cell>
          <cell r="J96">
            <v>0.67</v>
          </cell>
          <cell r="K96">
            <v>0.12</v>
          </cell>
          <cell r="L96">
            <v>0</v>
          </cell>
          <cell r="M96">
            <v>0.005</v>
          </cell>
          <cell r="N96">
            <v>0.059175501206942</v>
          </cell>
          <cell r="O96">
            <v>-0.29</v>
          </cell>
          <cell r="P96">
            <v>-0.15</v>
          </cell>
        </row>
        <row r="96">
          <cell r="R96">
            <v>0</v>
          </cell>
        </row>
        <row r="97">
          <cell r="D97">
            <v>39630</v>
          </cell>
          <cell r="E97">
            <v>4.09</v>
          </cell>
          <cell r="F97">
            <v>-0.235</v>
          </cell>
          <cell r="G97">
            <v>0.01</v>
          </cell>
          <cell r="H97">
            <v>-0.355</v>
          </cell>
          <cell r="I97">
            <v>-0.595</v>
          </cell>
          <cell r="J97">
            <v>0.67</v>
          </cell>
          <cell r="K97">
            <v>0.12</v>
          </cell>
          <cell r="L97">
            <v>0</v>
          </cell>
          <cell r="M97">
            <v>0.005</v>
          </cell>
          <cell r="N97">
            <v>0.059222655238124</v>
          </cell>
          <cell r="O97">
            <v>-0.29</v>
          </cell>
          <cell r="P97">
            <v>-0.15</v>
          </cell>
        </row>
        <row r="97">
          <cell r="R97">
            <v>0</v>
          </cell>
        </row>
        <row r="98">
          <cell r="D98">
            <v>39661</v>
          </cell>
          <cell r="E98">
            <v>4.11</v>
          </cell>
          <cell r="F98">
            <v>-0.235</v>
          </cell>
          <cell r="G98">
            <v>0.01</v>
          </cell>
          <cell r="H98">
            <v>-0.355</v>
          </cell>
          <cell r="I98">
            <v>-0.595</v>
          </cell>
          <cell r="J98">
            <v>0.67</v>
          </cell>
          <cell r="K98">
            <v>0.12</v>
          </cell>
          <cell r="L98">
            <v>0</v>
          </cell>
          <cell r="M98">
            <v>0.005</v>
          </cell>
          <cell r="N98">
            <v>0.059271381071122</v>
          </cell>
          <cell r="O98">
            <v>-0.29</v>
          </cell>
          <cell r="P98">
            <v>-0.15</v>
          </cell>
        </row>
        <row r="98">
          <cell r="R98">
            <v>0</v>
          </cell>
        </row>
        <row r="99">
          <cell r="D99">
            <v>39692</v>
          </cell>
          <cell r="E99">
            <v>4.131</v>
          </cell>
          <cell r="F99">
            <v>-0.235</v>
          </cell>
          <cell r="G99">
            <v>0.01</v>
          </cell>
          <cell r="H99">
            <v>-0.355</v>
          </cell>
          <cell r="I99">
            <v>-0.595</v>
          </cell>
          <cell r="J99">
            <v>0.67</v>
          </cell>
          <cell r="K99">
            <v>0.12</v>
          </cell>
          <cell r="L99">
            <v>0</v>
          </cell>
          <cell r="M99">
            <v>0.005</v>
          </cell>
          <cell r="N99">
            <v>0.05932010690491</v>
          </cell>
          <cell r="O99">
            <v>-0.29</v>
          </cell>
          <cell r="P99">
            <v>-0.15</v>
          </cell>
        </row>
        <row r="99">
          <cell r="R99">
            <v>0</v>
          </cell>
        </row>
        <row r="100">
          <cell r="D100">
            <v>39722</v>
          </cell>
          <cell r="E100">
            <v>4.161</v>
          </cell>
          <cell r="F100">
            <v>-0.235</v>
          </cell>
          <cell r="G100">
            <v>0.01</v>
          </cell>
          <cell r="H100">
            <v>-0.355</v>
          </cell>
          <cell r="I100">
            <v>-0.595</v>
          </cell>
          <cell r="J100">
            <v>0.67</v>
          </cell>
          <cell r="K100">
            <v>0.12</v>
          </cell>
          <cell r="L100">
            <v>0</v>
          </cell>
          <cell r="M100">
            <v>0.005</v>
          </cell>
          <cell r="N100">
            <v>0.059367260938358</v>
          </cell>
          <cell r="O100">
            <v>-0.29</v>
          </cell>
          <cell r="P100">
            <v>-0.15</v>
          </cell>
        </row>
        <row r="100">
          <cell r="R100">
            <v>0</v>
          </cell>
        </row>
        <row r="101">
          <cell r="D101">
            <v>39753</v>
          </cell>
          <cell r="E101">
            <v>4.301</v>
          </cell>
          <cell r="F101">
            <v>-0.19</v>
          </cell>
          <cell r="G101">
            <v>0.01</v>
          </cell>
          <cell r="H101">
            <v>-0.29</v>
          </cell>
          <cell r="I101">
            <v>-0.5</v>
          </cell>
          <cell r="J101">
            <v>0.52</v>
          </cell>
          <cell r="K101">
            <v>0</v>
          </cell>
          <cell r="L101">
            <v>0</v>
          </cell>
          <cell r="M101">
            <v>0.005</v>
          </cell>
          <cell r="N101">
            <v>0.059415986773698</v>
          </cell>
          <cell r="O101">
            <v>0</v>
          </cell>
          <cell r="P101">
            <v>-0.15</v>
          </cell>
        </row>
        <row r="101">
          <cell r="R101">
            <v>0</v>
          </cell>
        </row>
        <row r="102">
          <cell r="D102">
            <v>39783</v>
          </cell>
          <cell r="E102">
            <v>4.426</v>
          </cell>
          <cell r="F102">
            <v>-0.19</v>
          </cell>
          <cell r="G102">
            <v>0.01</v>
          </cell>
          <cell r="H102">
            <v>-0.29</v>
          </cell>
          <cell r="I102">
            <v>-0.5</v>
          </cell>
          <cell r="J102">
            <v>0.52</v>
          </cell>
          <cell r="K102">
            <v>0</v>
          </cell>
          <cell r="L102">
            <v>0</v>
          </cell>
          <cell r="M102">
            <v>0.005</v>
          </cell>
          <cell r="N102">
            <v>0.05946314080865</v>
          </cell>
          <cell r="O102">
            <v>0.06</v>
          </cell>
          <cell r="P102">
            <v>-0.1525</v>
          </cell>
        </row>
        <row r="102">
          <cell r="R102">
            <v>0</v>
          </cell>
        </row>
        <row r="103">
          <cell r="D103">
            <v>39814</v>
          </cell>
          <cell r="E103">
            <v>4.55</v>
          </cell>
          <cell r="F103">
            <v>-0.19</v>
          </cell>
          <cell r="G103">
            <v>0.01</v>
          </cell>
          <cell r="H103">
            <v>-0.29</v>
          </cell>
          <cell r="I103">
            <v>-0.5</v>
          </cell>
          <cell r="J103">
            <v>0.52</v>
          </cell>
          <cell r="K103">
            <v>0</v>
          </cell>
          <cell r="L103">
            <v>0</v>
          </cell>
          <cell r="M103">
            <v>0.005</v>
          </cell>
          <cell r="N103">
            <v>0.059511866645542</v>
          </cell>
          <cell r="O103">
            <v>0.13</v>
          </cell>
          <cell r="P103">
            <v>-0.155</v>
          </cell>
        </row>
        <row r="103">
          <cell r="R103">
            <v>0</v>
          </cell>
        </row>
        <row r="104">
          <cell r="D104">
            <v>39845</v>
          </cell>
          <cell r="E104">
            <v>4.444</v>
          </cell>
          <cell r="F104">
            <v>-0.19</v>
          </cell>
          <cell r="G104">
            <v>0.01</v>
          </cell>
          <cell r="H104">
            <v>-0.29</v>
          </cell>
          <cell r="I104">
            <v>-0.5</v>
          </cell>
          <cell r="J104">
            <v>0.52</v>
          </cell>
          <cell r="K104">
            <v>0</v>
          </cell>
          <cell r="L104">
            <v>0</v>
          </cell>
          <cell r="M104">
            <v>0.005</v>
          </cell>
          <cell r="N104">
            <v>0.059560592483224</v>
          </cell>
          <cell r="O104">
            <v>0</v>
          </cell>
          <cell r="P104">
            <v>-0.1475</v>
          </cell>
        </row>
        <row r="104">
          <cell r="R104">
            <v>0</v>
          </cell>
        </row>
        <row r="105">
          <cell r="D105">
            <v>39873</v>
          </cell>
          <cell r="E105">
            <v>4.294</v>
          </cell>
          <cell r="F105">
            <v>-0.19</v>
          </cell>
          <cell r="G105">
            <v>0.01</v>
          </cell>
          <cell r="H105">
            <v>-0.29</v>
          </cell>
          <cell r="I105">
            <v>-0.5</v>
          </cell>
          <cell r="J105">
            <v>0.52</v>
          </cell>
          <cell r="K105">
            <v>0</v>
          </cell>
          <cell r="L105">
            <v>0</v>
          </cell>
          <cell r="M105">
            <v>0.005</v>
          </cell>
          <cell r="N105">
            <v>0.059604602917937</v>
          </cell>
          <cell r="O105">
            <v>-0.18</v>
          </cell>
          <cell r="P105">
            <v>-0.145</v>
          </cell>
        </row>
        <row r="105">
          <cell r="R105">
            <v>0</v>
          </cell>
        </row>
        <row r="106">
          <cell r="D106">
            <v>39904</v>
          </cell>
          <cell r="E106">
            <v>4.111</v>
          </cell>
          <cell r="F106">
            <v>-0.235</v>
          </cell>
          <cell r="G106">
            <v>0.01</v>
          </cell>
          <cell r="H106">
            <v>-0.355</v>
          </cell>
          <cell r="I106">
            <v>-0.6</v>
          </cell>
          <cell r="J106">
            <v>0.67</v>
          </cell>
          <cell r="K106">
            <v>0</v>
          </cell>
          <cell r="L106">
            <v>0</v>
          </cell>
          <cell r="M106">
            <v>0.005</v>
          </cell>
          <cell r="N106">
            <v>0.059653328757121</v>
          </cell>
          <cell r="O106">
            <v>-0.29</v>
          </cell>
          <cell r="P106">
            <v>-0.15</v>
          </cell>
        </row>
        <row r="106">
          <cell r="R106">
            <v>0</v>
          </cell>
        </row>
        <row r="107">
          <cell r="D107">
            <v>39934</v>
          </cell>
          <cell r="E107">
            <v>4.086</v>
          </cell>
          <cell r="F107">
            <v>-0.235</v>
          </cell>
          <cell r="G107">
            <v>0.01</v>
          </cell>
          <cell r="H107">
            <v>-0.355</v>
          </cell>
          <cell r="I107">
            <v>-0.6</v>
          </cell>
          <cell r="J107">
            <v>0.67</v>
          </cell>
          <cell r="K107">
            <v>0</v>
          </cell>
          <cell r="L107">
            <v>0</v>
          </cell>
          <cell r="M107">
            <v>0.005</v>
          </cell>
          <cell r="N107">
            <v>0.059700482795791</v>
          </cell>
          <cell r="O107">
            <v>-0.29</v>
          </cell>
          <cell r="P107">
            <v>-0.15</v>
          </cell>
        </row>
        <row r="107">
          <cell r="R107">
            <v>0</v>
          </cell>
        </row>
        <row r="108">
          <cell r="D108">
            <v>39965</v>
          </cell>
          <cell r="E108">
            <v>4.115</v>
          </cell>
          <cell r="F108">
            <v>-0.235</v>
          </cell>
          <cell r="G108">
            <v>0.01</v>
          </cell>
          <cell r="H108">
            <v>-0.355</v>
          </cell>
          <cell r="I108">
            <v>-0.6</v>
          </cell>
          <cell r="J108">
            <v>0.67</v>
          </cell>
          <cell r="K108">
            <v>0</v>
          </cell>
          <cell r="L108">
            <v>0</v>
          </cell>
          <cell r="M108">
            <v>0.005</v>
          </cell>
          <cell r="N108">
            <v>0.059749208636527</v>
          </cell>
          <cell r="O108">
            <v>-0.29</v>
          </cell>
          <cell r="P108">
            <v>-0.15</v>
          </cell>
        </row>
        <row r="108">
          <cell r="R108">
            <v>0</v>
          </cell>
        </row>
        <row r="109">
          <cell r="D109">
            <v>39995</v>
          </cell>
          <cell r="E109">
            <v>4.145</v>
          </cell>
          <cell r="F109">
            <v>-0.235</v>
          </cell>
          <cell r="G109">
            <v>0.01</v>
          </cell>
          <cell r="H109">
            <v>-0.355</v>
          </cell>
          <cell r="I109">
            <v>-0.6</v>
          </cell>
          <cell r="J109">
            <v>0.67</v>
          </cell>
          <cell r="K109">
            <v>0</v>
          </cell>
          <cell r="L109">
            <v>0</v>
          </cell>
          <cell r="M109">
            <v>0.005</v>
          </cell>
          <cell r="N109">
            <v>0.0597963626767</v>
          </cell>
          <cell r="O109">
            <v>-0.29</v>
          </cell>
          <cell r="P109">
            <v>-0.15</v>
          </cell>
        </row>
        <row r="109">
          <cell r="R109">
            <v>0</v>
          </cell>
        </row>
        <row r="110">
          <cell r="D110">
            <v>40026</v>
          </cell>
          <cell r="E110">
            <v>4.165</v>
          </cell>
          <cell r="F110">
            <v>-0.235</v>
          </cell>
          <cell r="G110">
            <v>0.01</v>
          </cell>
          <cell r="H110">
            <v>-0.355</v>
          </cell>
          <cell r="I110">
            <v>-0.6</v>
          </cell>
          <cell r="J110">
            <v>0.67</v>
          </cell>
          <cell r="K110">
            <v>0</v>
          </cell>
          <cell r="L110">
            <v>0</v>
          </cell>
          <cell r="M110">
            <v>0.005</v>
          </cell>
          <cell r="N110">
            <v>0.059845088518989</v>
          </cell>
          <cell r="O110">
            <v>-0.29</v>
          </cell>
          <cell r="P110">
            <v>-0.15</v>
          </cell>
        </row>
        <row r="110">
          <cell r="R110">
            <v>0</v>
          </cell>
        </row>
        <row r="111">
          <cell r="D111">
            <v>40057</v>
          </cell>
          <cell r="E111">
            <v>4.186</v>
          </cell>
          <cell r="F111">
            <v>-0.235</v>
          </cell>
          <cell r="G111">
            <v>0.01</v>
          </cell>
          <cell r="H111">
            <v>-0.355</v>
          </cell>
          <cell r="I111">
            <v>-0.6</v>
          </cell>
          <cell r="J111">
            <v>0.67</v>
          </cell>
          <cell r="K111">
            <v>0</v>
          </cell>
          <cell r="L111">
            <v>0</v>
          </cell>
          <cell r="M111">
            <v>0.005</v>
          </cell>
          <cell r="N111">
            <v>0.059893814362066</v>
          </cell>
          <cell r="O111">
            <v>-0.29</v>
          </cell>
          <cell r="P111">
            <v>-0.15</v>
          </cell>
        </row>
        <row r="111">
          <cell r="R111">
            <v>0</v>
          </cell>
        </row>
        <row r="112">
          <cell r="D112">
            <v>40087</v>
          </cell>
          <cell r="E112">
            <v>4.216</v>
          </cell>
          <cell r="F112">
            <v>-0.235</v>
          </cell>
          <cell r="G112">
            <v>0.01</v>
          </cell>
          <cell r="H112">
            <v>-0.355</v>
          </cell>
          <cell r="I112">
            <v>-0.6</v>
          </cell>
          <cell r="J112">
            <v>0.67</v>
          </cell>
          <cell r="K112">
            <v>0</v>
          </cell>
          <cell r="L112">
            <v>0</v>
          </cell>
          <cell r="M112">
            <v>0.005</v>
          </cell>
          <cell r="N112">
            <v>0.059940968404505</v>
          </cell>
          <cell r="O112">
            <v>-0.29</v>
          </cell>
          <cell r="P112">
            <v>-0.15</v>
          </cell>
        </row>
        <row r="112">
          <cell r="R112">
            <v>0</v>
          </cell>
        </row>
        <row r="113">
          <cell r="D113">
            <v>40118</v>
          </cell>
          <cell r="E113">
            <v>4.356</v>
          </cell>
          <cell r="F113">
            <v>-0.19</v>
          </cell>
          <cell r="G113">
            <v>0.01</v>
          </cell>
          <cell r="H113">
            <v>-0.29</v>
          </cell>
          <cell r="I113">
            <v>-0.57</v>
          </cell>
          <cell r="J113">
            <v>0.52</v>
          </cell>
          <cell r="K113">
            <v>0</v>
          </cell>
          <cell r="L113">
            <v>0</v>
          </cell>
          <cell r="M113">
            <v>0.005</v>
          </cell>
          <cell r="N113">
            <v>0.059989694249134</v>
          </cell>
          <cell r="O113">
            <v>0</v>
          </cell>
          <cell r="P113">
            <v>-0.15</v>
          </cell>
        </row>
        <row r="113">
          <cell r="R113">
            <v>0</v>
          </cell>
        </row>
        <row r="114">
          <cell r="D114">
            <v>40148</v>
          </cell>
          <cell r="E114">
            <v>4.481</v>
          </cell>
          <cell r="F114">
            <v>-0.19</v>
          </cell>
          <cell r="G114">
            <v>0.01</v>
          </cell>
          <cell r="H114">
            <v>-0.29</v>
          </cell>
          <cell r="I114">
            <v>-0.57</v>
          </cell>
          <cell r="J114">
            <v>0.52</v>
          </cell>
          <cell r="K114">
            <v>0</v>
          </cell>
          <cell r="L114">
            <v>0</v>
          </cell>
          <cell r="M114">
            <v>0.005</v>
          </cell>
          <cell r="N114">
            <v>0.060036848293075</v>
          </cell>
          <cell r="O114">
            <v>0.06</v>
          </cell>
          <cell r="P114">
            <v>-0.1525</v>
          </cell>
        </row>
        <row r="114">
          <cell r="R114">
            <v>0</v>
          </cell>
        </row>
        <row r="115">
          <cell r="D115">
            <v>40179</v>
          </cell>
          <cell r="E115">
            <v>4.615</v>
          </cell>
          <cell r="F115">
            <v>-0.19</v>
          </cell>
          <cell r="G115">
            <v>0.01</v>
          </cell>
          <cell r="H115">
            <v>-0.29</v>
          </cell>
          <cell r="I115">
            <v>-0.57</v>
          </cell>
          <cell r="J115">
            <v>0.52</v>
          </cell>
          <cell r="K115">
            <v>0</v>
          </cell>
          <cell r="L115">
            <v>0</v>
          </cell>
          <cell r="M115">
            <v>0.005</v>
          </cell>
          <cell r="N115">
            <v>0.060085574139257</v>
          </cell>
          <cell r="O115">
            <v>0.13</v>
          </cell>
          <cell r="P115">
            <v>-0.155</v>
          </cell>
        </row>
        <row r="115">
          <cell r="R115">
            <v>0</v>
          </cell>
        </row>
        <row r="116">
          <cell r="D116">
            <v>40210</v>
          </cell>
          <cell r="E116">
            <v>4.509</v>
          </cell>
          <cell r="F116">
            <v>-0.19</v>
          </cell>
          <cell r="G116">
            <v>0.01</v>
          </cell>
          <cell r="H116">
            <v>-0.29</v>
          </cell>
          <cell r="I116">
            <v>-0.57</v>
          </cell>
          <cell r="J116">
            <v>0.52</v>
          </cell>
          <cell r="K116">
            <v>0</v>
          </cell>
          <cell r="L116">
            <v>0</v>
          </cell>
          <cell r="M116">
            <v>0.005</v>
          </cell>
          <cell r="N116">
            <v>0.060134299986228</v>
          </cell>
          <cell r="O116">
            <v>0</v>
          </cell>
          <cell r="P116">
            <v>-0.1475</v>
          </cell>
        </row>
        <row r="116">
          <cell r="R116">
            <v>0</v>
          </cell>
        </row>
        <row r="117">
          <cell r="D117">
            <v>40238</v>
          </cell>
          <cell r="E117">
            <v>4.359</v>
          </cell>
          <cell r="F117">
            <v>-0.19</v>
          </cell>
          <cell r="G117">
            <v>0.01</v>
          </cell>
          <cell r="H117">
            <v>-0.29</v>
          </cell>
          <cell r="I117">
            <v>-0.57</v>
          </cell>
          <cell r="J117">
            <v>0.52</v>
          </cell>
          <cell r="K117">
            <v>0</v>
          </cell>
          <cell r="L117">
            <v>0</v>
          </cell>
          <cell r="M117">
            <v>0.005</v>
          </cell>
          <cell r="N117">
            <v>0.060178310429331</v>
          </cell>
          <cell r="O117">
            <v>-0.18</v>
          </cell>
          <cell r="P117">
            <v>-0.145</v>
          </cell>
        </row>
        <row r="117">
          <cell r="R117">
            <v>0</v>
          </cell>
        </row>
        <row r="118">
          <cell r="D118">
            <v>40269</v>
          </cell>
          <cell r="E118">
            <v>4.176</v>
          </cell>
          <cell r="F118">
            <v>-0.235</v>
          </cell>
          <cell r="G118">
            <v>0.01</v>
          </cell>
          <cell r="H118">
            <v>-0.355</v>
          </cell>
          <cell r="I118">
            <v>-0.57</v>
          </cell>
          <cell r="J118">
            <v>0.67</v>
          </cell>
          <cell r="K118">
            <v>0</v>
          </cell>
          <cell r="L118">
            <v>0</v>
          </cell>
          <cell r="M118">
            <v>0.005</v>
          </cell>
          <cell r="N118">
            <v>0.060227036277803</v>
          </cell>
          <cell r="O118">
            <v>-0.29</v>
          </cell>
          <cell r="P118">
            <v>-0.15</v>
          </cell>
        </row>
        <row r="118">
          <cell r="R118">
            <v>0</v>
          </cell>
        </row>
        <row r="119">
          <cell r="D119">
            <v>40299</v>
          </cell>
          <cell r="E119">
            <v>4.151</v>
          </cell>
          <cell r="F119">
            <v>-0.235</v>
          </cell>
          <cell r="G119">
            <v>0.01</v>
          </cell>
          <cell r="H119">
            <v>-0.355</v>
          </cell>
          <cell r="I119">
            <v>-0.57</v>
          </cell>
          <cell r="J119">
            <v>0.67</v>
          </cell>
          <cell r="K119">
            <v>0</v>
          </cell>
          <cell r="L119">
            <v>0</v>
          </cell>
          <cell r="M119">
            <v>0.005</v>
          </cell>
          <cell r="N119">
            <v>0.060274190325463</v>
          </cell>
          <cell r="O119">
            <v>-0.29</v>
          </cell>
          <cell r="P119">
            <v>-0.15</v>
          </cell>
        </row>
        <row r="119">
          <cell r="R119">
            <v>0</v>
          </cell>
        </row>
        <row r="120">
          <cell r="D120">
            <v>40330</v>
          </cell>
          <cell r="E120">
            <v>4.18</v>
          </cell>
          <cell r="F120">
            <v>-0.235</v>
          </cell>
          <cell r="G120">
            <v>0.01</v>
          </cell>
          <cell r="H120">
            <v>-0.355</v>
          </cell>
          <cell r="I120">
            <v>-0.57</v>
          </cell>
          <cell r="J120">
            <v>0.67</v>
          </cell>
          <cell r="K120">
            <v>0</v>
          </cell>
          <cell r="L120">
            <v>0</v>
          </cell>
          <cell r="M120">
            <v>0.005</v>
          </cell>
          <cell r="N120">
            <v>0.060322916175486</v>
          </cell>
          <cell r="O120">
            <v>-0.29</v>
          </cell>
          <cell r="P120">
            <v>-0.15</v>
          </cell>
        </row>
        <row r="120">
          <cell r="R120">
            <v>0</v>
          </cell>
        </row>
        <row r="121">
          <cell r="D121">
            <v>40360</v>
          </cell>
          <cell r="E121">
            <v>4.21</v>
          </cell>
          <cell r="F121">
            <v>-0.235</v>
          </cell>
          <cell r="G121">
            <v>0.01</v>
          </cell>
          <cell r="H121">
            <v>-0.355</v>
          </cell>
          <cell r="I121">
            <v>-0.57</v>
          </cell>
          <cell r="J121">
            <v>0.67</v>
          </cell>
          <cell r="K121">
            <v>0</v>
          </cell>
          <cell r="L121">
            <v>0</v>
          </cell>
          <cell r="M121">
            <v>0.005</v>
          </cell>
          <cell r="N121">
            <v>0.060370070224648</v>
          </cell>
          <cell r="O121">
            <v>-0.29</v>
          </cell>
          <cell r="P121">
            <v>-0.15</v>
          </cell>
        </row>
        <row r="121">
          <cell r="R121">
            <v>0</v>
          </cell>
        </row>
        <row r="122">
          <cell r="D122">
            <v>40391</v>
          </cell>
          <cell r="E122">
            <v>4.23</v>
          </cell>
          <cell r="F122">
            <v>-0.235</v>
          </cell>
          <cell r="G122">
            <v>0.01</v>
          </cell>
          <cell r="H122">
            <v>-0.355</v>
          </cell>
          <cell r="I122">
            <v>-0.57</v>
          </cell>
          <cell r="J122">
            <v>0.67</v>
          </cell>
          <cell r="K122">
            <v>0</v>
          </cell>
          <cell r="L122">
            <v>0</v>
          </cell>
          <cell r="M122">
            <v>0.005</v>
          </cell>
          <cell r="N122">
            <v>0.060418796076224</v>
          </cell>
          <cell r="O122">
            <v>-0.29</v>
          </cell>
          <cell r="P122">
            <v>-0.15</v>
          </cell>
        </row>
        <row r="122">
          <cell r="R122">
            <v>0</v>
          </cell>
        </row>
        <row r="123">
          <cell r="D123">
            <v>40422</v>
          </cell>
          <cell r="E123">
            <v>4.251</v>
          </cell>
          <cell r="F123">
            <v>-0.235</v>
          </cell>
          <cell r="G123">
            <v>0.01</v>
          </cell>
          <cell r="H123">
            <v>-0.355</v>
          </cell>
          <cell r="I123">
            <v>-0.57</v>
          </cell>
          <cell r="J123">
            <v>0.67</v>
          </cell>
          <cell r="K123">
            <v>0</v>
          </cell>
          <cell r="L123">
            <v>0</v>
          </cell>
          <cell r="M123">
            <v>0.005</v>
          </cell>
          <cell r="N123">
            <v>0.060467521928589</v>
          </cell>
          <cell r="O123">
            <v>-0.29</v>
          </cell>
          <cell r="P123">
            <v>-0.15</v>
          </cell>
        </row>
        <row r="123">
          <cell r="R123">
            <v>0</v>
          </cell>
        </row>
        <row r="124">
          <cell r="D124">
            <v>40452</v>
          </cell>
          <cell r="E124">
            <v>4.281</v>
          </cell>
          <cell r="F124">
            <v>-0.235</v>
          </cell>
          <cell r="G124">
            <v>0.01</v>
          </cell>
          <cell r="H124">
            <v>-0.355</v>
          </cell>
          <cell r="I124">
            <v>-0.57</v>
          </cell>
          <cell r="J124">
            <v>0.67</v>
          </cell>
          <cell r="K124">
            <v>0</v>
          </cell>
          <cell r="L124">
            <v>0</v>
          </cell>
          <cell r="M124">
            <v>0.005</v>
          </cell>
          <cell r="N124">
            <v>0.060514675980015</v>
          </cell>
          <cell r="O124">
            <v>-0.29</v>
          </cell>
          <cell r="P124">
            <v>-0.15</v>
          </cell>
        </row>
        <row r="124">
          <cell r="R124">
            <v>0</v>
          </cell>
        </row>
        <row r="125">
          <cell r="D125">
            <v>40483</v>
          </cell>
          <cell r="E125">
            <v>4.421</v>
          </cell>
          <cell r="F125">
            <v>-0.19</v>
          </cell>
          <cell r="G125">
            <v>0.01</v>
          </cell>
          <cell r="H125">
            <v>-0.29</v>
          </cell>
          <cell r="I125">
            <v>-0.57</v>
          </cell>
          <cell r="J125">
            <v>0.52</v>
          </cell>
          <cell r="K125">
            <v>0</v>
          </cell>
          <cell r="L125">
            <v>0</v>
          </cell>
          <cell r="M125">
            <v>0.005</v>
          </cell>
          <cell r="N125">
            <v>0.060563401833932</v>
          </cell>
          <cell r="O125">
            <v>0</v>
          </cell>
          <cell r="P125">
            <v>-0.15</v>
          </cell>
        </row>
        <row r="125">
          <cell r="R125">
            <v>0</v>
          </cell>
        </row>
        <row r="126">
          <cell r="D126">
            <v>40513</v>
          </cell>
          <cell r="E126">
            <v>4.546</v>
          </cell>
          <cell r="F126">
            <v>-0.19</v>
          </cell>
          <cell r="G126">
            <v>0.01</v>
          </cell>
          <cell r="H126">
            <v>-0.29</v>
          </cell>
          <cell r="I126">
            <v>-0.57</v>
          </cell>
          <cell r="J126">
            <v>0.52</v>
          </cell>
          <cell r="K126">
            <v>0</v>
          </cell>
          <cell r="L126">
            <v>0</v>
          </cell>
          <cell r="M126">
            <v>0.005</v>
          </cell>
          <cell r="N126">
            <v>0.06061055588686</v>
          </cell>
          <cell r="O126">
            <v>0.06</v>
          </cell>
          <cell r="P126">
            <v>-0.1525</v>
          </cell>
        </row>
        <row r="126">
          <cell r="R126">
            <v>0</v>
          </cell>
        </row>
        <row r="127">
          <cell r="D127">
            <v>40544</v>
          </cell>
          <cell r="E127">
            <v>4.69</v>
          </cell>
          <cell r="F127">
            <v>-0.19</v>
          </cell>
          <cell r="G127">
            <v>0.01</v>
          </cell>
          <cell r="H127">
            <v>-0.29</v>
          </cell>
          <cell r="I127">
            <v>-0.57</v>
          </cell>
          <cell r="J127">
            <v>0.52</v>
          </cell>
          <cell r="K127">
            <v>0</v>
          </cell>
          <cell r="L127">
            <v>0</v>
          </cell>
          <cell r="M127">
            <v>0.005</v>
          </cell>
          <cell r="N127">
            <v>0.060659281742329</v>
          </cell>
          <cell r="O127">
            <v>0.13</v>
          </cell>
          <cell r="P127">
            <v>-0.155</v>
          </cell>
        </row>
        <row r="127">
          <cell r="R127">
            <v>0</v>
          </cell>
        </row>
        <row r="128">
          <cell r="D128">
            <v>40575</v>
          </cell>
          <cell r="E128">
            <v>4.584</v>
          </cell>
          <cell r="F128">
            <v>-0.19</v>
          </cell>
          <cell r="G128">
            <v>0.01</v>
          </cell>
          <cell r="H128">
            <v>-0.29</v>
          </cell>
          <cell r="I128">
            <v>-0.57</v>
          </cell>
          <cell r="J128">
            <v>0.52</v>
          </cell>
          <cell r="K128">
            <v>0</v>
          </cell>
          <cell r="L128">
            <v>0</v>
          </cell>
          <cell r="M128">
            <v>0.005</v>
          </cell>
          <cell r="N128">
            <v>0.060698040009667</v>
          </cell>
          <cell r="O128">
            <v>0</v>
          </cell>
          <cell r="P128">
            <v>-0.1475</v>
          </cell>
        </row>
        <row r="128">
          <cell r="R128">
            <v>0</v>
          </cell>
        </row>
        <row r="129">
          <cell r="D129">
            <v>40603</v>
          </cell>
          <cell r="E129">
            <v>4.434</v>
          </cell>
          <cell r="F129">
            <v>-0.19</v>
          </cell>
          <cell r="G129">
            <v>0.01</v>
          </cell>
          <cell r="H129">
            <v>-0.29</v>
          </cell>
          <cell r="I129">
            <v>-0.57</v>
          </cell>
          <cell r="J129">
            <v>0.52</v>
          </cell>
          <cell r="K129">
            <v>0</v>
          </cell>
          <cell r="L129">
            <v>0</v>
          </cell>
          <cell r="M129">
            <v>0.005</v>
          </cell>
          <cell r="N129">
            <v>0.060722115282982</v>
          </cell>
          <cell r="O129">
            <v>-0.18</v>
          </cell>
          <cell r="P129">
            <v>-0.145</v>
          </cell>
        </row>
        <row r="129">
          <cell r="R129">
            <v>0</v>
          </cell>
        </row>
        <row r="130">
          <cell r="D130">
            <v>40634</v>
          </cell>
          <cell r="E130">
            <v>4.251</v>
          </cell>
          <cell r="F130">
            <v>-0.19</v>
          </cell>
          <cell r="G130">
            <v>0.01</v>
          </cell>
          <cell r="H130">
            <v>0</v>
          </cell>
          <cell r="I130">
            <v>-0.57</v>
          </cell>
          <cell r="J130">
            <v>0.67</v>
          </cell>
          <cell r="K130">
            <v>0</v>
          </cell>
          <cell r="L130">
            <v>0</v>
          </cell>
          <cell r="M130">
            <v>0.005</v>
          </cell>
          <cell r="N130">
            <v>0.06074877005009</v>
          </cell>
          <cell r="O130">
            <v>-0.29</v>
          </cell>
          <cell r="P130">
            <v>-0.15</v>
          </cell>
        </row>
        <row r="130">
          <cell r="R130">
            <v>0</v>
          </cell>
        </row>
        <row r="131">
          <cell r="D131">
            <v>40664</v>
          </cell>
          <cell r="E131">
            <v>4.226</v>
          </cell>
          <cell r="F131">
            <v>-0.19</v>
          </cell>
          <cell r="G131">
            <v>0.01</v>
          </cell>
          <cell r="H131">
            <v>0</v>
          </cell>
          <cell r="I131">
            <v>-0.57</v>
          </cell>
          <cell r="J131">
            <v>0.67</v>
          </cell>
          <cell r="K131">
            <v>0</v>
          </cell>
          <cell r="L131">
            <v>0</v>
          </cell>
          <cell r="M131">
            <v>0.005</v>
          </cell>
          <cell r="N131">
            <v>0.060774564986226</v>
          </cell>
          <cell r="O131">
            <v>-0.29</v>
          </cell>
          <cell r="P131">
            <v>-0.15</v>
          </cell>
        </row>
        <row r="131">
          <cell r="R131">
            <v>0</v>
          </cell>
        </row>
        <row r="132">
          <cell r="D132">
            <v>40695</v>
          </cell>
          <cell r="E132">
            <v>4.255</v>
          </cell>
          <cell r="F132">
            <v>-0.19</v>
          </cell>
          <cell r="G132">
            <v>0.01</v>
          </cell>
          <cell r="H132">
            <v>0</v>
          </cell>
          <cell r="I132">
            <v>-0.57</v>
          </cell>
          <cell r="J132">
            <v>0.67</v>
          </cell>
          <cell r="K132">
            <v>0</v>
          </cell>
          <cell r="L132">
            <v>0</v>
          </cell>
          <cell r="M132">
            <v>0.005</v>
          </cell>
          <cell r="N132">
            <v>0.060801219753799</v>
          </cell>
          <cell r="O132">
            <v>-0.29</v>
          </cell>
          <cell r="P132">
            <v>-0.15</v>
          </cell>
        </row>
        <row r="132">
          <cell r="R132">
            <v>0</v>
          </cell>
        </row>
        <row r="133">
          <cell r="D133">
            <v>40725</v>
          </cell>
          <cell r="E133">
            <v>4.285</v>
          </cell>
          <cell r="F133">
            <v>-0.19</v>
          </cell>
          <cell r="G133">
            <v>0.01</v>
          </cell>
          <cell r="H133">
            <v>0</v>
          </cell>
          <cell r="I133">
            <v>-0.57</v>
          </cell>
          <cell r="J133">
            <v>0.67</v>
          </cell>
          <cell r="K133">
            <v>0</v>
          </cell>
          <cell r="L133">
            <v>0</v>
          </cell>
          <cell r="M133">
            <v>0.005</v>
          </cell>
          <cell r="N133">
            <v>0.060827014690384</v>
          </cell>
          <cell r="O133">
            <v>-0.29</v>
          </cell>
          <cell r="P133">
            <v>-0.15</v>
          </cell>
        </row>
        <row r="133">
          <cell r="R133">
            <v>0</v>
          </cell>
        </row>
        <row r="134">
          <cell r="D134">
            <v>40756</v>
          </cell>
          <cell r="E134">
            <v>4.305</v>
          </cell>
          <cell r="F134">
            <v>-0.19</v>
          </cell>
          <cell r="G134">
            <v>0.01</v>
          </cell>
          <cell r="H134">
            <v>0</v>
          </cell>
          <cell r="I134">
            <v>-0.57</v>
          </cell>
          <cell r="J134">
            <v>0.67</v>
          </cell>
          <cell r="K134">
            <v>0</v>
          </cell>
          <cell r="L134">
            <v>0</v>
          </cell>
          <cell r="M134">
            <v>0.005</v>
          </cell>
          <cell r="N134">
            <v>0.060853669458421</v>
          </cell>
          <cell r="O134">
            <v>-0.29</v>
          </cell>
          <cell r="P134">
            <v>-0.15</v>
          </cell>
        </row>
        <row r="134">
          <cell r="R134">
            <v>0</v>
          </cell>
        </row>
        <row r="135">
          <cell r="D135">
            <v>40787</v>
          </cell>
          <cell r="E135">
            <v>4.326</v>
          </cell>
          <cell r="F135">
            <v>-0.19</v>
          </cell>
          <cell r="G135">
            <v>0.01</v>
          </cell>
          <cell r="H135">
            <v>0</v>
          </cell>
          <cell r="I135">
            <v>-0.57</v>
          </cell>
          <cell r="J135">
            <v>0.67</v>
          </cell>
          <cell r="K135">
            <v>0</v>
          </cell>
          <cell r="L135">
            <v>0</v>
          </cell>
          <cell r="M135">
            <v>0.005</v>
          </cell>
          <cell r="N135">
            <v>0.060880324226694</v>
          </cell>
          <cell r="O135">
            <v>-0.29</v>
          </cell>
          <cell r="P135">
            <v>-0.15</v>
          </cell>
        </row>
        <row r="135">
          <cell r="R135">
            <v>0</v>
          </cell>
        </row>
        <row r="136">
          <cell r="D136">
            <v>40817</v>
          </cell>
          <cell r="E136">
            <v>4.356</v>
          </cell>
          <cell r="F136">
            <v>-0.19</v>
          </cell>
          <cell r="G136">
            <v>0.01</v>
          </cell>
          <cell r="H136">
            <v>0</v>
          </cell>
          <cell r="I136">
            <v>-0.57</v>
          </cell>
          <cell r="J136">
            <v>0.67</v>
          </cell>
          <cell r="K136">
            <v>0</v>
          </cell>
          <cell r="L136">
            <v>0</v>
          </cell>
          <cell r="M136">
            <v>0.005</v>
          </cell>
          <cell r="N136">
            <v>0.060906119163957</v>
          </cell>
          <cell r="O136">
            <v>-0.29</v>
          </cell>
          <cell r="P136">
            <v>-0.15</v>
          </cell>
        </row>
        <row r="136">
          <cell r="R136">
            <v>0</v>
          </cell>
        </row>
        <row r="137">
          <cell r="D137">
            <v>40848</v>
          </cell>
          <cell r="E137">
            <v>4.496</v>
          </cell>
          <cell r="F137">
            <v>-0.19</v>
          </cell>
          <cell r="G137">
            <v>0.01</v>
          </cell>
          <cell r="H137">
            <v>0</v>
          </cell>
          <cell r="I137">
            <v>-0.57</v>
          </cell>
          <cell r="J137">
            <v>0.52</v>
          </cell>
          <cell r="K137">
            <v>0</v>
          </cell>
          <cell r="L137">
            <v>0</v>
          </cell>
          <cell r="M137">
            <v>0.005</v>
          </cell>
          <cell r="N137">
            <v>0.060932773932695</v>
          </cell>
          <cell r="O137">
            <v>0</v>
          </cell>
          <cell r="P137">
            <v>-0.15</v>
          </cell>
        </row>
        <row r="137">
          <cell r="R137">
            <v>0</v>
          </cell>
        </row>
        <row r="138">
          <cell r="D138">
            <v>40878</v>
          </cell>
          <cell r="E138">
            <v>4.621</v>
          </cell>
          <cell r="F138">
            <v>-0.19</v>
          </cell>
          <cell r="G138">
            <v>0.01</v>
          </cell>
          <cell r="H138">
            <v>0</v>
          </cell>
          <cell r="I138">
            <v>-0.57</v>
          </cell>
          <cell r="J138">
            <v>0.52</v>
          </cell>
          <cell r="K138">
            <v>0</v>
          </cell>
          <cell r="L138">
            <v>0</v>
          </cell>
          <cell r="M138">
            <v>0.005</v>
          </cell>
          <cell r="N138">
            <v>0.060958568870407</v>
          </cell>
          <cell r="O138">
            <v>0.06</v>
          </cell>
          <cell r="P138">
            <v>-0.1525</v>
          </cell>
        </row>
        <row r="138">
          <cell r="R138">
            <v>0</v>
          </cell>
        </row>
        <row r="139">
          <cell r="D139">
            <v>40909</v>
          </cell>
          <cell r="E139">
            <v>4.77</v>
          </cell>
          <cell r="F139">
            <v>-0.19</v>
          </cell>
          <cell r="G139">
            <v>0.01</v>
          </cell>
          <cell r="H139">
            <v>0</v>
          </cell>
          <cell r="I139">
            <v>-0.57</v>
          </cell>
          <cell r="J139">
            <v>0.52</v>
          </cell>
          <cell r="K139">
            <v>0</v>
          </cell>
          <cell r="L139">
            <v>0</v>
          </cell>
          <cell r="M139">
            <v>0.005</v>
          </cell>
          <cell r="N139">
            <v>0.060985223639609</v>
          </cell>
          <cell r="O139">
            <v>0.13</v>
          </cell>
          <cell r="P139">
            <v>-0.155</v>
          </cell>
        </row>
        <row r="139">
          <cell r="R139">
            <v>0</v>
          </cell>
        </row>
        <row r="140">
          <cell r="D140">
            <v>40940</v>
          </cell>
          <cell r="E140">
            <v>4.664</v>
          </cell>
          <cell r="F140">
            <v>-0.19</v>
          </cell>
          <cell r="G140">
            <v>0.01</v>
          </cell>
          <cell r="H140">
            <v>0</v>
          </cell>
          <cell r="I140">
            <v>-0.57</v>
          </cell>
          <cell r="J140">
            <v>0.52</v>
          </cell>
          <cell r="K140">
            <v>0</v>
          </cell>
          <cell r="L140">
            <v>0</v>
          </cell>
          <cell r="M140">
            <v>0.005</v>
          </cell>
          <cell r="N140">
            <v>0.061011878409047</v>
          </cell>
          <cell r="O140">
            <v>0</v>
          </cell>
          <cell r="P140">
            <v>-0.1475</v>
          </cell>
        </row>
        <row r="140">
          <cell r="R140">
            <v>0</v>
          </cell>
        </row>
        <row r="141">
          <cell r="D141">
            <v>40969</v>
          </cell>
          <cell r="E141">
            <v>4.514</v>
          </cell>
          <cell r="F141">
            <v>-0.19</v>
          </cell>
          <cell r="G141">
            <v>0.01</v>
          </cell>
          <cell r="H141">
            <v>0</v>
          </cell>
          <cell r="I141">
            <v>-0.57</v>
          </cell>
          <cell r="J141">
            <v>0.52</v>
          </cell>
          <cell r="K141">
            <v>0</v>
          </cell>
          <cell r="L141">
            <v>0</v>
          </cell>
          <cell r="M141">
            <v>0.005</v>
          </cell>
          <cell r="N141">
            <v>0.061036813516153</v>
          </cell>
          <cell r="O141">
            <v>-0.18</v>
          </cell>
          <cell r="P141">
            <v>-0.145</v>
          </cell>
        </row>
        <row r="141">
          <cell r="R141">
            <v>0</v>
          </cell>
        </row>
        <row r="142">
          <cell r="D142">
            <v>41000</v>
          </cell>
          <cell r="E142">
            <v>4.331</v>
          </cell>
          <cell r="F142">
            <v>-0.19</v>
          </cell>
          <cell r="G142">
            <v>0.01</v>
          </cell>
          <cell r="H142">
            <v>0</v>
          </cell>
          <cell r="I142">
            <v>-0.57</v>
          </cell>
          <cell r="J142">
            <v>0.67</v>
          </cell>
          <cell r="K142">
            <v>0</v>
          </cell>
          <cell r="L142">
            <v>0</v>
          </cell>
          <cell r="M142">
            <v>0.005</v>
          </cell>
          <cell r="N142">
            <v>0.061063468286047</v>
          </cell>
          <cell r="O142">
            <v>-0.29</v>
          </cell>
          <cell r="P142">
            <v>-0.15</v>
          </cell>
        </row>
        <row r="142">
          <cell r="R142">
            <v>0</v>
          </cell>
        </row>
        <row r="143">
          <cell r="D143">
            <v>41030</v>
          </cell>
          <cell r="E143">
            <v>4.306</v>
          </cell>
          <cell r="F143">
            <v>-0.19</v>
          </cell>
          <cell r="G143">
            <v>0.01</v>
          </cell>
          <cell r="H143">
            <v>0</v>
          </cell>
          <cell r="I143">
            <v>-0.57</v>
          </cell>
          <cell r="J143">
            <v>0.67</v>
          </cell>
          <cell r="K143">
            <v>0</v>
          </cell>
          <cell r="L143">
            <v>0</v>
          </cell>
          <cell r="M143">
            <v>0.005</v>
          </cell>
          <cell r="N143">
            <v>0.061089263224879</v>
          </cell>
          <cell r="O143">
            <v>-0.29</v>
          </cell>
          <cell r="P143">
            <v>-0.15</v>
          </cell>
        </row>
        <row r="143">
          <cell r="R143">
            <v>0</v>
          </cell>
        </row>
        <row r="144">
          <cell r="D144">
            <v>41061</v>
          </cell>
          <cell r="E144">
            <v>4.335</v>
          </cell>
          <cell r="F144">
            <v>-0.19</v>
          </cell>
          <cell r="G144">
            <v>0.01</v>
          </cell>
          <cell r="H144">
            <v>0</v>
          </cell>
          <cell r="I144">
            <v>-0.57</v>
          </cell>
          <cell r="J144">
            <v>0.67</v>
          </cell>
          <cell r="K144">
            <v>0</v>
          </cell>
          <cell r="L144">
            <v>0</v>
          </cell>
          <cell r="M144">
            <v>0.005</v>
          </cell>
          <cell r="N144">
            <v>0.061115917995238</v>
          </cell>
          <cell r="O144">
            <v>-0.29</v>
          </cell>
          <cell r="P144">
            <v>-0.15</v>
          </cell>
        </row>
        <row r="144">
          <cell r="R144">
            <v>0</v>
          </cell>
        </row>
        <row r="145">
          <cell r="D145">
            <v>41091</v>
          </cell>
          <cell r="E145">
            <v>4.365</v>
          </cell>
          <cell r="F145">
            <v>-0.19</v>
          </cell>
          <cell r="G145">
            <v>0.01</v>
          </cell>
          <cell r="H145">
            <v>0</v>
          </cell>
          <cell r="I145">
            <v>-0.57</v>
          </cell>
          <cell r="J145">
            <v>0.67</v>
          </cell>
          <cell r="K145">
            <v>0</v>
          </cell>
          <cell r="L145">
            <v>0</v>
          </cell>
          <cell r="M145">
            <v>0.005</v>
          </cell>
          <cell r="N145">
            <v>0.061141712934519</v>
          </cell>
          <cell r="O145">
            <v>-0.29</v>
          </cell>
          <cell r="P145">
            <v>-0.15</v>
          </cell>
        </row>
        <row r="145">
          <cell r="R145">
            <v>0</v>
          </cell>
        </row>
        <row r="146">
          <cell r="D146">
            <v>41122</v>
          </cell>
          <cell r="E146">
            <v>4.385</v>
          </cell>
          <cell r="F146">
            <v>-0.19</v>
          </cell>
          <cell r="G146">
            <v>0.01</v>
          </cell>
          <cell r="H146">
            <v>0</v>
          </cell>
          <cell r="I146">
            <v>-0.57</v>
          </cell>
          <cell r="J146">
            <v>0.67</v>
          </cell>
          <cell r="K146">
            <v>0</v>
          </cell>
          <cell r="L146">
            <v>0</v>
          </cell>
          <cell r="M146">
            <v>0.005</v>
          </cell>
          <cell r="N146">
            <v>0.061168367705342</v>
          </cell>
          <cell r="O146">
            <v>-0.29</v>
          </cell>
          <cell r="P146">
            <v>-0.15</v>
          </cell>
        </row>
        <row r="146">
          <cell r="R146">
            <v>0</v>
          </cell>
        </row>
        <row r="147">
          <cell r="D147">
            <v>41153</v>
          </cell>
          <cell r="E147">
            <v>4.406</v>
          </cell>
          <cell r="F147">
            <v>-0.19</v>
          </cell>
          <cell r="G147">
            <v>0.01</v>
          </cell>
          <cell r="H147">
            <v>0</v>
          </cell>
          <cell r="I147">
            <v>-0.57</v>
          </cell>
          <cell r="J147">
            <v>0.67</v>
          </cell>
          <cell r="K147">
            <v>0</v>
          </cell>
          <cell r="L147">
            <v>0</v>
          </cell>
          <cell r="M147">
            <v>0.005</v>
          </cell>
          <cell r="N147">
            <v>0.0611950224764</v>
          </cell>
          <cell r="O147">
            <v>-0.29</v>
          </cell>
          <cell r="P147">
            <v>-0.15</v>
          </cell>
        </row>
        <row r="147">
          <cell r="R147">
            <v>0</v>
          </cell>
        </row>
        <row r="148">
          <cell r="D148">
            <v>41183</v>
          </cell>
          <cell r="E148">
            <v>4.436</v>
          </cell>
          <cell r="F148">
            <v>-0.19</v>
          </cell>
          <cell r="G148">
            <v>0.01</v>
          </cell>
          <cell r="H148">
            <v>0</v>
          </cell>
          <cell r="I148">
            <v>-0.57</v>
          </cell>
          <cell r="J148">
            <v>0.67</v>
          </cell>
          <cell r="K148">
            <v>0</v>
          </cell>
          <cell r="L148">
            <v>0</v>
          </cell>
          <cell r="M148">
            <v>0.005</v>
          </cell>
          <cell r="N148">
            <v>0.06122081741636</v>
          </cell>
          <cell r="O148">
            <v>-0.29</v>
          </cell>
          <cell r="P148">
            <v>-0.15</v>
          </cell>
        </row>
        <row r="148">
          <cell r="R148">
            <v>0</v>
          </cell>
        </row>
        <row r="149">
          <cell r="D149">
            <v>41214</v>
          </cell>
          <cell r="E149">
            <v>4.576</v>
          </cell>
          <cell r="F149">
            <v>-0.19</v>
          </cell>
          <cell r="G149">
            <v>0.01</v>
          </cell>
          <cell r="H149">
            <v>0</v>
          </cell>
          <cell r="I149">
            <v>-0.57</v>
          </cell>
          <cell r="J149">
            <v>0.52</v>
          </cell>
          <cell r="K149">
            <v>0</v>
          </cell>
          <cell r="L149">
            <v>0</v>
          </cell>
          <cell r="M149">
            <v>0.005</v>
          </cell>
          <cell r="N149">
            <v>0.061247472187883</v>
          </cell>
          <cell r="O149">
            <v>0</v>
          </cell>
          <cell r="P149">
            <v>-0.15</v>
          </cell>
        </row>
        <row r="149">
          <cell r="R149">
            <v>0</v>
          </cell>
        </row>
        <row r="150">
          <cell r="D150">
            <v>41244</v>
          </cell>
          <cell r="E150">
            <v>4.701</v>
          </cell>
          <cell r="F150">
            <v>-0.19</v>
          </cell>
          <cell r="G150">
            <v>0.01</v>
          </cell>
          <cell r="H150">
            <v>0</v>
          </cell>
          <cell r="I150">
            <v>-0.57</v>
          </cell>
          <cell r="J150">
            <v>0.52</v>
          </cell>
          <cell r="K150">
            <v>0</v>
          </cell>
          <cell r="L150">
            <v>0</v>
          </cell>
          <cell r="M150">
            <v>0.005</v>
          </cell>
          <cell r="N150">
            <v>0.061273267128291</v>
          </cell>
          <cell r="O150">
            <v>0.06</v>
          </cell>
          <cell r="P150">
            <v>-0.1525</v>
          </cell>
        </row>
        <row r="150">
          <cell r="R150">
            <v>0</v>
          </cell>
        </row>
        <row r="151">
          <cell r="D151">
            <v>41275</v>
          </cell>
          <cell r="E151">
            <v>4.855</v>
          </cell>
          <cell r="F151">
            <v>-0.19</v>
          </cell>
          <cell r="G151">
            <v>0.01</v>
          </cell>
          <cell r="H151">
            <v>0</v>
          </cell>
          <cell r="I151">
            <v>-0.57</v>
          </cell>
          <cell r="J151">
            <v>0.52</v>
          </cell>
          <cell r="K151">
            <v>0</v>
          </cell>
          <cell r="L151">
            <v>0</v>
          </cell>
          <cell r="M151">
            <v>0.005</v>
          </cell>
          <cell r="N151">
            <v>0.061299921900278</v>
          </cell>
          <cell r="O151">
            <v>0.13</v>
          </cell>
          <cell r="P151">
            <v>-0.155</v>
          </cell>
        </row>
        <row r="151">
          <cell r="R151">
            <v>0</v>
          </cell>
        </row>
        <row r="152">
          <cell r="D152">
            <v>41306</v>
          </cell>
          <cell r="E152">
            <v>4.749</v>
          </cell>
          <cell r="F152">
            <v>-0.19</v>
          </cell>
          <cell r="G152">
            <v>0.01</v>
          </cell>
          <cell r="H152">
            <v>0</v>
          </cell>
          <cell r="I152">
            <v>-0.57</v>
          </cell>
          <cell r="J152">
            <v>0.52</v>
          </cell>
          <cell r="K152">
            <v>0</v>
          </cell>
          <cell r="L152">
            <v>0</v>
          </cell>
          <cell r="M152">
            <v>0.005</v>
          </cell>
          <cell r="N152">
            <v>0.061326576672501</v>
          </cell>
          <cell r="O152">
            <v>0</v>
          </cell>
          <cell r="P152">
            <v>-0.1475</v>
          </cell>
        </row>
        <row r="152">
          <cell r="R152">
            <v>0</v>
          </cell>
        </row>
        <row r="153">
          <cell r="D153">
            <v>41334</v>
          </cell>
          <cell r="E153">
            <v>4.599</v>
          </cell>
          <cell r="F153">
            <v>-0.19</v>
          </cell>
          <cell r="G153">
            <v>0.01</v>
          </cell>
          <cell r="H153">
            <v>0</v>
          </cell>
          <cell r="I153">
            <v>-0.57</v>
          </cell>
          <cell r="J153">
            <v>0.52</v>
          </cell>
          <cell r="K153">
            <v>0</v>
          </cell>
          <cell r="L153">
            <v>0</v>
          </cell>
          <cell r="M153">
            <v>0.005</v>
          </cell>
          <cell r="N153">
            <v>0.061350651950841</v>
          </cell>
          <cell r="O153">
            <v>-0.18</v>
          </cell>
          <cell r="P153">
            <v>-0.145</v>
          </cell>
        </row>
        <row r="153">
          <cell r="R153">
            <v>0</v>
          </cell>
        </row>
        <row r="154">
          <cell r="D154">
            <v>41365</v>
          </cell>
          <cell r="E154">
            <v>4.416</v>
          </cell>
          <cell r="F154">
            <v>-0.19</v>
          </cell>
          <cell r="G154">
            <v>0.01</v>
          </cell>
          <cell r="H154">
            <v>0</v>
          </cell>
          <cell r="I154">
            <v>-0.57</v>
          </cell>
          <cell r="J154">
            <v>0.67</v>
          </cell>
          <cell r="K154">
            <v>0</v>
          </cell>
          <cell r="L154">
            <v>0</v>
          </cell>
          <cell r="M154">
            <v>0.005</v>
          </cell>
          <cell r="N154">
            <v>0.061377306723513</v>
          </cell>
          <cell r="O154">
            <v>-0.29</v>
          </cell>
          <cell r="P154">
            <v>-0.15</v>
          </cell>
        </row>
        <row r="154">
          <cell r="R154">
            <v>0</v>
          </cell>
        </row>
        <row r="155">
          <cell r="D155">
            <v>41395</v>
          </cell>
          <cell r="E155">
            <v>4.391</v>
          </cell>
          <cell r="F155">
            <v>-0.19</v>
          </cell>
          <cell r="G155">
            <v>0.01</v>
          </cell>
          <cell r="H155">
            <v>0</v>
          </cell>
          <cell r="I155">
            <v>-0.57</v>
          </cell>
          <cell r="J155">
            <v>0.67</v>
          </cell>
          <cell r="K155">
            <v>0</v>
          </cell>
          <cell r="L155">
            <v>0</v>
          </cell>
          <cell r="M155">
            <v>0.005</v>
          </cell>
          <cell r="N155">
            <v>0.061403101665033</v>
          </cell>
          <cell r="O155">
            <v>-0.29</v>
          </cell>
          <cell r="P155">
            <v>-0.15</v>
          </cell>
        </row>
        <row r="155">
          <cell r="R155">
            <v>0</v>
          </cell>
        </row>
        <row r="156">
          <cell r="D156">
            <v>41426</v>
          </cell>
          <cell r="E156">
            <v>4.42</v>
          </cell>
          <cell r="F156">
            <v>-0.19</v>
          </cell>
          <cell r="G156">
            <v>0.01</v>
          </cell>
          <cell r="H156">
            <v>0</v>
          </cell>
          <cell r="I156">
            <v>-0.57</v>
          </cell>
          <cell r="J156">
            <v>0.67</v>
          </cell>
          <cell r="K156">
            <v>0</v>
          </cell>
          <cell r="L156">
            <v>0</v>
          </cell>
          <cell r="M156">
            <v>0.005</v>
          </cell>
          <cell r="N156">
            <v>0.061429756438169</v>
          </cell>
          <cell r="O156">
            <v>-0.29</v>
          </cell>
          <cell r="P156">
            <v>-0.15</v>
          </cell>
        </row>
        <row r="156">
          <cell r="R156">
            <v>0</v>
          </cell>
        </row>
        <row r="157">
          <cell r="D157">
            <v>41456</v>
          </cell>
          <cell r="E157">
            <v>4.45</v>
          </cell>
          <cell r="F157">
            <v>-0.19</v>
          </cell>
          <cell r="G157">
            <v>0.01</v>
          </cell>
          <cell r="H157">
            <v>0</v>
          </cell>
          <cell r="I157">
            <v>-0.57</v>
          </cell>
          <cell r="J157">
            <v>0.67</v>
          </cell>
          <cell r="K157">
            <v>0</v>
          </cell>
          <cell r="L157">
            <v>0</v>
          </cell>
          <cell r="M157">
            <v>0.005</v>
          </cell>
          <cell r="N157">
            <v>0.061455551380139</v>
          </cell>
          <cell r="O157">
            <v>-0.29</v>
          </cell>
          <cell r="P157">
            <v>-0.15</v>
          </cell>
        </row>
        <row r="157">
          <cell r="R157">
            <v>0</v>
          </cell>
        </row>
        <row r="158">
          <cell r="D158">
            <v>41487</v>
          </cell>
          <cell r="E158">
            <v>4.47</v>
          </cell>
          <cell r="F158">
            <v>-0.19</v>
          </cell>
          <cell r="G158">
            <v>0.01</v>
          </cell>
          <cell r="H158">
            <v>0</v>
          </cell>
          <cell r="I158">
            <v>-0.57</v>
          </cell>
          <cell r="J158">
            <v>0.67</v>
          </cell>
          <cell r="K158">
            <v>0</v>
          </cell>
          <cell r="L158">
            <v>0</v>
          </cell>
          <cell r="M158">
            <v>0.005</v>
          </cell>
          <cell r="N158">
            <v>0.061482206153739</v>
          </cell>
          <cell r="O158">
            <v>-0.29</v>
          </cell>
          <cell r="P158">
            <v>-0.15</v>
          </cell>
        </row>
        <row r="158">
          <cell r="R158">
            <v>0</v>
          </cell>
        </row>
        <row r="159">
          <cell r="D159">
            <v>41518</v>
          </cell>
          <cell r="E159">
            <v>4.491</v>
          </cell>
          <cell r="F159">
            <v>-0.19</v>
          </cell>
          <cell r="G159">
            <v>0.01</v>
          </cell>
          <cell r="H159">
            <v>0</v>
          </cell>
          <cell r="I159">
            <v>-0.57</v>
          </cell>
          <cell r="J159">
            <v>0.67</v>
          </cell>
          <cell r="K159">
            <v>0</v>
          </cell>
          <cell r="L159">
            <v>0</v>
          </cell>
          <cell r="M159">
            <v>0.005</v>
          </cell>
          <cell r="N159">
            <v>0.061508860927576</v>
          </cell>
          <cell r="O159">
            <v>-0.29</v>
          </cell>
          <cell r="P159">
            <v>-0.15</v>
          </cell>
        </row>
        <row r="159">
          <cell r="R159">
            <v>0</v>
          </cell>
        </row>
        <row r="160">
          <cell r="D160">
            <v>41548</v>
          </cell>
          <cell r="E160">
            <v>4.521</v>
          </cell>
          <cell r="F160">
            <v>-0.19</v>
          </cell>
          <cell r="G160">
            <v>0.01</v>
          </cell>
          <cell r="H160">
            <v>0</v>
          </cell>
          <cell r="I160">
            <v>-0.57</v>
          </cell>
          <cell r="J160">
            <v>0.67</v>
          </cell>
          <cell r="K160">
            <v>0</v>
          </cell>
          <cell r="L160">
            <v>0</v>
          </cell>
          <cell r="M160">
            <v>0.005</v>
          </cell>
          <cell r="N160">
            <v>0.061534655870223</v>
          </cell>
          <cell r="O160">
            <v>-0.29</v>
          </cell>
          <cell r="P160">
            <v>-0.15</v>
          </cell>
        </row>
        <row r="160">
          <cell r="R160">
            <v>0</v>
          </cell>
        </row>
        <row r="161">
          <cell r="D161">
            <v>41579</v>
          </cell>
          <cell r="E161">
            <v>4.661</v>
          </cell>
          <cell r="F161">
            <v>-0.19</v>
          </cell>
          <cell r="G161">
            <v>0.01</v>
          </cell>
          <cell r="H161">
            <v>0</v>
          </cell>
          <cell r="I161">
            <v>-0.57</v>
          </cell>
          <cell r="J161">
            <v>0.12</v>
          </cell>
          <cell r="K161">
            <v>0</v>
          </cell>
          <cell r="L161">
            <v>0</v>
          </cell>
          <cell r="M161">
            <v>0.005</v>
          </cell>
          <cell r="N161">
            <v>0.061561310644523</v>
          </cell>
          <cell r="O161">
            <v>0</v>
          </cell>
          <cell r="P161">
            <v>-0.15</v>
          </cell>
        </row>
        <row r="161">
          <cell r="R161">
            <v>0</v>
          </cell>
        </row>
        <row r="162">
          <cell r="D162">
            <v>41609</v>
          </cell>
          <cell r="E162">
            <v>4.786</v>
          </cell>
          <cell r="F162">
            <v>-0.19</v>
          </cell>
          <cell r="G162">
            <v>0.01</v>
          </cell>
          <cell r="H162">
            <v>0</v>
          </cell>
          <cell r="I162">
            <v>-0.57</v>
          </cell>
          <cell r="J162">
            <v>0.12</v>
          </cell>
          <cell r="K162">
            <v>0</v>
          </cell>
          <cell r="L162">
            <v>0</v>
          </cell>
          <cell r="M162">
            <v>0.005</v>
          </cell>
          <cell r="N162">
            <v>0.061587105587619</v>
          </cell>
          <cell r="O162">
            <v>0.06</v>
          </cell>
          <cell r="P162">
            <v>-0.1525</v>
          </cell>
        </row>
        <row r="162">
          <cell r="R162">
            <v>0</v>
          </cell>
        </row>
        <row r="163">
          <cell r="D163">
            <v>41640</v>
          </cell>
          <cell r="E163">
            <v>4.945</v>
          </cell>
          <cell r="F163">
            <v>-0.19</v>
          </cell>
          <cell r="G163">
            <v>0.01</v>
          </cell>
          <cell r="H163">
            <v>0</v>
          </cell>
          <cell r="I163">
            <v>-0.57</v>
          </cell>
          <cell r="J163">
            <v>0.12</v>
          </cell>
          <cell r="K163">
            <v>0</v>
          </cell>
          <cell r="L163">
            <v>0</v>
          </cell>
          <cell r="M163">
            <v>0.005</v>
          </cell>
          <cell r="N163">
            <v>0.061613760362384</v>
          </cell>
          <cell r="O163">
            <v>0.13</v>
          </cell>
          <cell r="P163">
            <v>-0.155</v>
          </cell>
        </row>
        <row r="163">
          <cell r="R163">
            <v>0</v>
          </cell>
        </row>
        <row r="164">
          <cell r="D164">
            <v>41671</v>
          </cell>
          <cell r="E164">
            <v>4.839</v>
          </cell>
          <cell r="F164">
            <v>-0.19</v>
          </cell>
          <cell r="G164">
            <v>0.01</v>
          </cell>
          <cell r="H164">
            <v>0</v>
          </cell>
          <cell r="I164">
            <v>-0.57</v>
          </cell>
          <cell r="J164">
            <v>0.12</v>
          </cell>
          <cell r="K164">
            <v>0</v>
          </cell>
          <cell r="L164">
            <v>0</v>
          </cell>
          <cell r="M164">
            <v>0.005</v>
          </cell>
          <cell r="N164">
            <v>0.061640415137385</v>
          </cell>
          <cell r="O164">
            <v>0</v>
          </cell>
          <cell r="P164">
            <v>-0.1475</v>
          </cell>
        </row>
        <row r="164">
          <cell r="R164">
            <v>0</v>
          </cell>
        </row>
        <row r="165">
          <cell r="D165">
            <v>41699</v>
          </cell>
          <cell r="E165">
            <v>4.689</v>
          </cell>
          <cell r="F165">
            <v>-0.19</v>
          </cell>
          <cell r="G165">
            <v>0.01</v>
          </cell>
          <cell r="H165">
            <v>0</v>
          </cell>
          <cell r="I165">
            <v>-0.57</v>
          </cell>
          <cell r="J165">
            <v>0.12</v>
          </cell>
          <cell r="K165">
            <v>0</v>
          </cell>
          <cell r="L165">
            <v>0</v>
          </cell>
          <cell r="M165">
            <v>0.005</v>
          </cell>
          <cell r="N165">
            <v>0.061664490418233</v>
          </cell>
          <cell r="O165">
            <v>-0.18</v>
          </cell>
          <cell r="P165">
            <v>-0.145</v>
          </cell>
        </row>
        <row r="165">
          <cell r="R165">
            <v>0</v>
          </cell>
        </row>
        <row r="166">
          <cell r="D166">
            <v>41730</v>
          </cell>
          <cell r="E166">
            <v>4.506</v>
          </cell>
          <cell r="F166">
            <v>-0.19</v>
          </cell>
          <cell r="G166">
            <v>0.01</v>
          </cell>
          <cell r="H166">
            <v>0</v>
          </cell>
          <cell r="I166">
            <v>-0.57</v>
          </cell>
          <cell r="J166">
            <v>0.295</v>
          </cell>
          <cell r="K166">
            <v>0</v>
          </cell>
          <cell r="L166">
            <v>0</v>
          </cell>
          <cell r="M166">
            <v>0.005</v>
          </cell>
          <cell r="N166">
            <v>0.061691145193682</v>
          </cell>
          <cell r="O166">
            <v>-0.29</v>
          </cell>
          <cell r="P166">
            <v>-0.15</v>
          </cell>
        </row>
        <row r="166">
          <cell r="R166">
            <v>0</v>
          </cell>
        </row>
        <row r="167">
          <cell r="D167">
            <v>41760</v>
          </cell>
          <cell r="E167">
            <v>4.481</v>
          </cell>
          <cell r="F167">
            <v>-0.19</v>
          </cell>
          <cell r="G167">
            <v>0.01</v>
          </cell>
          <cell r="H167">
            <v>0</v>
          </cell>
          <cell r="I167">
            <v>-0.57</v>
          </cell>
          <cell r="J167">
            <v>0.295</v>
          </cell>
          <cell r="K167">
            <v>0</v>
          </cell>
          <cell r="L167">
            <v>0</v>
          </cell>
          <cell r="M167">
            <v>0.005</v>
          </cell>
          <cell r="N167">
            <v>0.061716940137891</v>
          </cell>
          <cell r="O167">
            <v>-0.29</v>
          </cell>
          <cell r="P167">
            <v>-0.15</v>
          </cell>
        </row>
        <row r="167">
          <cell r="R167">
            <v>0</v>
          </cell>
        </row>
        <row r="168">
          <cell r="D168">
            <v>41791</v>
          </cell>
          <cell r="E168">
            <v>4.51</v>
          </cell>
          <cell r="F168">
            <v>-0.19</v>
          </cell>
          <cell r="G168">
            <v>0.01</v>
          </cell>
          <cell r="H168">
            <v>0</v>
          </cell>
          <cell r="I168">
            <v>-0.57</v>
          </cell>
          <cell r="J168">
            <v>0.295</v>
          </cell>
          <cell r="K168">
            <v>0</v>
          </cell>
          <cell r="L168">
            <v>0</v>
          </cell>
          <cell r="M168">
            <v>0.005</v>
          </cell>
          <cell r="N168">
            <v>0.061743594913805</v>
          </cell>
          <cell r="O168">
            <v>-0.29</v>
          </cell>
          <cell r="P168">
            <v>-0.15</v>
          </cell>
        </row>
        <row r="168">
          <cell r="R168">
            <v>0</v>
          </cell>
        </row>
        <row r="169">
          <cell r="D169">
            <v>41821</v>
          </cell>
          <cell r="E169">
            <v>4.54</v>
          </cell>
          <cell r="F169">
            <v>-0.19</v>
          </cell>
          <cell r="G169">
            <v>0.01</v>
          </cell>
          <cell r="H169">
            <v>0</v>
          </cell>
          <cell r="I169">
            <v>-0.57</v>
          </cell>
          <cell r="J169">
            <v>0.295</v>
          </cell>
          <cell r="K169">
            <v>0</v>
          </cell>
          <cell r="L169">
            <v>0</v>
          </cell>
          <cell r="M169">
            <v>0.005</v>
          </cell>
          <cell r="N169">
            <v>0.061769389858462</v>
          </cell>
          <cell r="O169">
            <v>-0.29</v>
          </cell>
          <cell r="P169">
            <v>-0.15</v>
          </cell>
        </row>
        <row r="169">
          <cell r="R169">
            <v>0</v>
          </cell>
        </row>
        <row r="170">
          <cell r="D170">
            <v>41852</v>
          </cell>
          <cell r="E170">
            <v>4.56</v>
          </cell>
          <cell r="F170">
            <v>-0.19</v>
          </cell>
          <cell r="G170">
            <v>0.01</v>
          </cell>
          <cell r="H170">
            <v>0</v>
          </cell>
          <cell r="I170">
            <v>-0.57</v>
          </cell>
          <cell r="J170">
            <v>0.295</v>
          </cell>
          <cell r="K170">
            <v>0</v>
          </cell>
          <cell r="L170">
            <v>0</v>
          </cell>
          <cell r="M170">
            <v>0.005</v>
          </cell>
          <cell r="N170">
            <v>0.061796044634839</v>
          </cell>
          <cell r="O170">
            <v>-0.29</v>
          </cell>
          <cell r="P170">
            <v>-0.15</v>
          </cell>
        </row>
        <row r="170">
          <cell r="R170">
            <v>0</v>
          </cell>
        </row>
        <row r="171">
          <cell r="D171">
            <v>41883</v>
          </cell>
          <cell r="E171">
            <v>4.581</v>
          </cell>
          <cell r="F171">
            <v>-0.19</v>
          </cell>
          <cell r="G171">
            <v>0.01</v>
          </cell>
          <cell r="H171">
            <v>0</v>
          </cell>
          <cell r="I171">
            <v>-0.57</v>
          </cell>
          <cell r="J171">
            <v>0.295</v>
          </cell>
          <cell r="K171">
            <v>0</v>
          </cell>
          <cell r="L171">
            <v>0</v>
          </cell>
          <cell r="M171">
            <v>0.005</v>
          </cell>
          <cell r="N171">
            <v>0.061822699411453</v>
          </cell>
          <cell r="O171">
            <v>-0.29</v>
          </cell>
          <cell r="P171">
            <v>-0.15</v>
          </cell>
        </row>
        <row r="171">
          <cell r="R171">
            <v>0</v>
          </cell>
        </row>
        <row r="172">
          <cell r="D172">
            <v>41913</v>
          </cell>
          <cell r="E172">
            <v>4.611</v>
          </cell>
          <cell r="F172">
            <v>-0.19</v>
          </cell>
          <cell r="G172">
            <v>0.01</v>
          </cell>
          <cell r="H172">
            <v>0</v>
          </cell>
          <cell r="I172">
            <v>-0.57</v>
          </cell>
          <cell r="J172">
            <v>0.295</v>
          </cell>
          <cell r="K172">
            <v>0</v>
          </cell>
          <cell r="L172">
            <v>0</v>
          </cell>
          <cell r="M172">
            <v>0.005</v>
          </cell>
          <cell r="N172">
            <v>0.061848494356787</v>
          </cell>
          <cell r="O172">
            <v>-0.29</v>
          </cell>
          <cell r="P172">
            <v>-0.15</v>
          </cell>
        </row>
        <row r="172">
          <cell r="R172">
            <v>0</v>
          </cell>
        </row>
        <row r="173">
          <cell r="D173">
            <v>41944</v>
          </cell>
          <cell r="E173">
            <v>4.751</v>
          </cell>
          <cell r="F173">
            <v>-0.19</v>
          </cell>
          <cell r="G173">
            <v>0.01</v>
          </cell>
          <cell r="H173">
            <v>0</v>
          </cell>
          <cell r="I173">
            <v>-0.57</v>
          </cell>
          <cell r="J173">
            <v>0.12</v>
          </cell>
          <cell r="K173">
            <v>0</v>
          </cell>
          <cell r="L173">
            <v>0</v>
          </cell>
          <cell r="M173">
            <v>0.005</v>
          </cell>
          <cell r="N173">
            <v>0.061875149133865</v>
          </cell>
          <cell r="O173">
            <v>0</v>
          </cell>
          <cell r="P173">
            <v>-0.15</v>
          </cell>
        </row>
        <row r="173">
          <cell r="R173">
            <v>0</v>
          </cell>
        </row>
        <row r="174">
          <cell r="D174">
            <v>41974</v>
          </cell>
          <cell r="E174">
            <v>4.876</v>
          </cell>
          <cell r="F174">
            <v>-0.19</v>
          </cell>
          <cell r="G174">
            <v>0.01</v>
          </cell>
          <cell r="H174">
            <v>0</v>
          </cell>
          <cell r="I174">
            <v>-0.57</v>
          </cell>
          <cell r="J174">
            <v>0.12</v>
          </cell>
          <cell r="K174">
            <v>0</v>
          </cell>
          <cell r="L174">
            <v>0</v>
          </cell>
          <cell r="M174">
            <v>0.005</v>
          </cell>
          <cell r="N174">
            <v>0.061900944079649</v>
          </cell>
          <cell r="O174">
            <v>0.06</v>
          </cell>
          <cell r="P174">
            <v>-0.1525</v>
          </cell>
        </row>
        <row r="174">
          <cell r="R174">
            <v>0</v>
          </cell>
        </row>
        <row r="175">
          <cell r="D175">
            <v>42005</v>
          </cell>
          <cell r="E175">
            <v>5.04</v>
          </cell>
          <cell r="F175">
            <v>-0.19</v>
          </cell>
          <cell r="G175">
            <v>0.01</v>
          </cell>
          <cell r="H175">
            <v>0</v>
          </cell>
        </row>
        <row r="175">
          <cell r="J175">
            <v>0.12</v>
          </cell>
          <cell r="K175">
            <v>0</v>
          </cell>
          <cell r="L175">
            <v>0</v>
          </cell>
          <cell r="M175">
            <v>0.005</v>
          </cell>
          <cell r="N175">
            <v>0.061927598857191</v>
          </cell>
        </row>
        <row r="175">
          <cell r="P175">
            <v>-0.155</v>
          </cell>
        </row>
        <row r="175">
          <cell r="R175">
            <v>0</v>
          </cell>
        </row>
        <row r="176">
          <cell r="D176">
            <v>42036</v>
          </cell>
          <cell r="E176">
            <v>4.934</v>
          </cell>
          <cell r="F176">
            <v>-0.19</v>
          </cell>
          <cell r="G176">
            <v>0.01</v>
          </cell>
          <cell r="H176">
            <v>0</v>
          </cell>
        </row>
        <row r="176">
          <cell r="J176">
            <v>0.12</v>
          </cell>
          <cell r="K176">
            <v>0</v>
          </cell>
          <cell r="L176">
            <v>0</v>
          </cell>
          <cell r="M176">
            <v>0.005</v>
          </cell>
          <cell r="N176">
            <v>0.061954253634969</v>
          </cell>
        </row>
        <row r="176">
          <cell r="P176">
            <v>-0.1475</v>
          </cell>
        </row>
        <row r="176">
          <cell r="R176">
            <v>0</v>
          </cell>
        </row>
        <row r="177">
          <cell r="D177">
            <v>42064</v>
          </cell>
          <cell r="E177">
            <v>4.784</v>
          </cell>
          <cell r="F177">
            <v>-0.19</v>
          </cell>
          <cell r="G177">
            <v>0.01</v>
          </cell>
          <cell r="H177">
            <v>0</v>
          </cell>
        </row>
        <row r="177">
          <cell r="J177">
            <v>0.12</v>
          </cell>
          <cell r="K177">
            <v>0</v>
          </cell>
          <cell r="L177">
            <v>0</v>
          </cell>
          <cell r="M177">
            <v>0.005</v>
          </cell>
          <cell r="N177">
            <v>0.061978328918325</v>
          </cell>
        </row>
        <row r="177">
          <cell r="P177">
            <v>-0.145</v>
          </cell>
        </row>
        <row r="177">
          <cell r="R177">
            <v>0</v>
          </cell>
        </row>
        <row r="178">
          <cell r="D178">
            <v>42095</v>
          </cell>
          <cell r="E178">
            <v>4.601</v>
          </cell>
          <cell r="F178">
            <v>-0.19</v>
          </cell>
          <cell r="G178">
            <v>0.01</v>
          </cell>
          <cell r="H178">
            <v>0</v>
          </cell>
        </row>
        <row r="178">
          <cell r="J178">
            <v>0.295</v>
          </cell>
          <cell r="K178">
            <v>0</v>
          </cell>
          <cell r="L178">
            <v>0</v>
          </cell>
          <cell r="M178">
            <v>0.005</v>
          </cell>
          <cell r="N178">
            <v>0.062004983696552</v>
          </cell>
        </row>
        <row r="178">
          <cell r="P178">
            <v>-0.15</v>
          </cell>
        </row>
        <row r="178">
          <cell r="R178">
            <v>0</v>
          </cell>
        </row>
        <row r="179">
          <cell r="D179">
            <v>42125</v>
          </cell>
          <cell r="E179">
            <v>4.576</v>
          </cell>
          <cell r="F179">
            <v>-0.19</v>
          </cell>
          <cell r="G179">
            <v>0.01</v>
          </cell>
          <cell r="H179">
            <v>0</v>
          </cell>
        </row>
        <row r="179">
          <cell r="J179">
            <v>0.295</v>
          </cell>
          <cell r="K179">
            <v>0</v>
          </cell>
          <cell r="L179">
            <v>0</v>
          </cell>
          <cell r="M179">
            <v>0.005</v>
          </cell>
          <cell r="N179">
            <v>0.062030778643447</v>
          </cell>
        </row>
        <row r="179">
          <cell r="P179">
            <v>-0.15</v>
          </cell>
        </row>
        <row r="179">
          <cell r="R179">
            <v>0</v>
          </cell>
        </row>
        <row r="180">
          <cell r="D180">
            <v>42156</v>
          </cell>
          <cell r="E180">
            <v>4.605</v>
          </cell>
          <cell r="F180">
            <v>-0.19</v>
          </cell>
          <cell r="G180">
            <v>0.01</v>
          </cell>
          <cell r="H180">
            <v>0</v>
          </cell>
        </row>
        <row r="180">
          <cell r="J180">
            <v>0.295</v>
          </cell>
          <cell r="K180">
            <v>0</v>
          </cell>
          <cell r="L180">
            <v>0</v>
          </cell>
          <cell r="M180">
            <v>0.005</v>
          </cell>
          <cell r="N180">
            <v>0.062057433422138</v>
          </cell>
        </row>
        <row r="180">
          <cell r="P180">
            <v>-0.15</v>
          </cell>
        </row>
        <row r="180">
          <cell r="R180">
            <v>0</v>
          </cell>
        </row>
        <row r="181">
          <cell r="D181">
            <v>42186</v>
          </cell>
          <cell r="E181">
            <v>4.635</v>
          </cell>
          <cell r="F181">
            <v>-0.19</v>
          </cell>
          <cell r="G181">
            <v>0.01</v>
          </cell>
          <cell r="H181">
            <v>0</v>
          </cell>
        </row>
        <row r="181">
          <cell r="J181">
            <v>0.295</v>
          </cell>
          <cell r="K181">
            <v>0</v>
          </cell>
          <cell r="L181">
            <v>0</v>
          </cell>
          <cell r="M181">
            <v>0.005</v>
          </cell>
          <cell r="N181">
            <v>0.062083228369482</v>
          </cell>
        </row>
        <row r="181">
          <cell r="P181">
            <v>-0.15</v>
          </cell>
        </row>
        <row r="181">
          <cell r="R181">
            <v>0</v>
          </cell>
        </row>
        <row r="182">
          <cell r="D182">
            <v>42217</v>
          </cell>
          <cell r="E182">
            <v>4.655</v>
          </cell>
          <cell r="F182">
            <v>-0.19</v>
          </cell>
          <cell r="G182">
            <v>0</v>
          </cell>
          <cell r="H182">
            <v>0</v>
          </cell>
        </row>
        <row r="182">
          <cell r="J182">
            <v>0.295</v>
          </cell>
          <cell r="K182">
            <v>0</v>
          </cell>
          <cell r="L182">
            <v>0</v>
          </cell>
          <cell r="M182">
            <v>0.005</v>
          </cell>
          <cell r="N182">
            <v>0.062109883148637</v>
          </cell>
        </row>
        <row r="182">
          <cell r="P182">
            <v>-0.15</v>
          </cell>
        </row>
        <row r="182">
          <cell r="R182">
            <v>0</v>
          </cell>
        </row>
        <row r="183">
          <cell r="D183">
            <v>42248</v>
          </cell>
          <cell r="E183">
            <v>4.676</v>
          </cell>
          <cell r="F183">
            <v>-0.19</v>
          </cell>
          <cell r="G183">
            <v>0</v>
          </cell>
          <cell r="H183">
            <v>0</v>
          </cell>
        </row>
        <row r="183">
          <cell r="J183">
            <v>0.295</v>
          </cell>
          <cell r="K183">
            <v>0</v>
          </cell>
          <cell r="L183">
            <v>0</v>
          </cell>
          <cell r="M183">
            <v>0.005</v>
          </cell>
          <cell r="N183">
            <v>0.062136537928027</v>
          </cell>
        </row>
        <row r="183">
          <cell r="P183">
            <v>-0.15</v>
          </cell>
        </row>
        <row r="183">
          <cell r="R183">
            <v>0</v>
          </cell>
        </row>
        <row r="184">
          <cell r="D184">
            <v>42278</v>
          </cell>
          <cell r="E184">
            <v>4.706</v>
          </cell>
          <cell r="F184">
            <v>-0.19</v>
          </cell>
          <cell r="G184">
            <v>0</v>
          </cell>
          <cell r="H184">
            <v>0</v>
          </cell>
        </row>
        <row r="184">
          <cell r="J184">
            <v>0.295</v>
          </cell>
          <cell r="K184">
            <v>0</v>
          </cell>
          <cell r="L184">
            <v>0</v>
          </cell>
          <cell r="M184">
            <v>0.005</v>
          </cell>
          <cell r="N184">
            <v>0.06216233287605</v>
          </cell>
        </row>
        <row r="184">
          <cell r="P184">
            <v>-0.15</v>
          </cell>
        </row>
        <row r="184">
          <cell r="R184">
            <v>0</v>
          </cell>
        </row>
        <row r="185">
          <cell r="D185">
            <v>42309</v>
          </cell>
          <cell r="E185">
            <v>4.846</v>
          </cell>
          <cell r="F185">
            <v>-0.19</v>
          </cell>
          <cell r="G185">
            <v>0</v>
          </cell>
          <cell r="H185">
            <v>0</v>
          </cell>
        </row>
        <row r="185">
          <cell r="J185">
            <v>0.12</v>
          </cell>
          <cell r="K185">
            <v>0</v>
          </cell>
          <cell r="L185">
            <v>0</v>
          </cell>
          <cell r="M185">
            <v>0.005</v>
          </cell>
          <cell r="N185">
            <v>0.062188987655904</v>
          </cell>
        </row>
        <row r="185">
          <cell r="P185">
            <v>-0.15</v>
          </cell>
        </row>
        <row r="185">
          <cell r="R185">
            <v>0</v>
          </cell>
        </row>
        <row r="186">
          <cell r="D186">
            <v>42339</v>
          </cell>
          <cell r="E186">
            <v>4.971</v>
          </cell>
          <cell r="F186">
            <v>-0.19</v>
          </cell>
          <cell r="G186">
            <v>0</v>
          </cell>
          <cell r="H186">
            <v>0</v>
          </cell>
        </row>
        <row r="186">
          <cell r="J186">
            <v>0.12</v>
          </cell>
          <cell r="K186">
            <v>0</v>
          </cell>
          <cell r="L186">
            <v>0</v>
          </cell>
          <cell r="M186">
            <v>0.005</v>
          </cell>
          <cell r="N186">
            <v>0.062214782604375</v>
          </cell>
        </row>
        <row r="186">
          <cell r="P186">
            <v>-0.1525</v>
          </cell>
        </row>
        <row r="186">
          <cell r="R186">
            <v>0</v>
          </cell>
        </row>
        <row r="187">
          <cell r="D187">
            <v>42370</v>
          </cell>
          <cell r="E187">
            <v>5.14</v>
          </cell>
          <cell r="F187">
            <v>-0.19</v>
          </cell>
          <cell r="G187">
            <v>0</v>
          </cell>
          <cell r="H187">
            <v>0</v>
          </cell>
        </row>
        <row r="187">
          <cell r="J187">
            <v>0.12</v>
          </cell>
          <cell r="K187">
            <v>0</v>
          </cell>
          <cell r="L187">
            <v>0</v>
          </cell>
          <cell r="M187">
            <v>0.005</v>
          </cell>
          <cell r="N187">
            <v>0.062241437384693</v>
          </cell>
        </row>
        <row r="187">
          <cell r="P187">
            <v>-0.155</v>
          </cell>
        </row>
        <row r="187">
          <cell r="R187">
            <v>0</v>
          </cell>
        </row>
        <row r="188">
          <cell r="D188">
            <v>42401</v>
          </cell>
          <cell r="E188">
            <v>5.034</v>
          </cell>
          <cell r="F188">
            <v>-0.19</v>
          </cell>
          <cell r="G188">
            <v>0</v>
          </cell>
          <cell r="H188">
            <v>0</v>
          </cell>
        </row>
        <row r="188">
          <cell r="J188">
            <v>0.12</v>
          </cell>
          <cell r="K188">
            <v>0</v>
          </cell>
          <cell r="L188">
            <v>0</v>
          </cell>
          <cell r="M188">
            <v>0.005</v>
          </cell>
          <cell r="N188">
            <v>0.062268092165247</v>
          </cell>
        </row>
        <row r="188">
          <cell r="P188">
            <v>-0.1475</v>
          </cell>
        </row>
        <row r="188">
          <cell r="R188">
            <v>0</v>
          </cell>
        </row>
        <row r="189">
          <cell r="D189">
            <v>42430</v>
          </cell>
          <cell r="E189">
            <v>4.884</v>
          </cell>
          <cell r="F189">
            <v>-0.19</v>
          </cell>
          <cell r="G189">
            <v>0</v>
          </cell>
          <cell r="H189">
            <v>0</v>
          </cell>
        </row>
        <row r="189">
          <cell r="J189">
            <v>0.12</v>
          </cell>
          <cell r="K189">
            <v>0</v>
          </cell>
          <cell r="L189">
            <v>0</v>
          </cell>
          <cell r="M189">
            <v>0.005</v>
          </cell>
          <cell r="N189">
            <v>0.062293027282754</v>
          </cell>
        </row>
        <row r="189">
          <cell r="P189">
            <v>-0.145</v>
          </cell>
        </row>
        <row r="189">
          <cell r="R189">
            <v>0</v>
          </cell>
        </row>
        <row r="190">
          <cell r="D190">
            <v>42461</v>
          </cell>
          <cell r="E190">
            <v>4.701</v>
          </cell>
          <cell r="F190">
            <v>-0.19</v>
          </cell>
          <cell r="G190">
            <v>0</v>
          </cell>
          <cell r="H190">
            <v>0</v>
          </cell>
        </row>
        <row r="190">
          <cell r="J190">
            <v>0.295</v>
          </cell>
          <cell r="K190">
            <v>0</v>
          </cell>
          <cell r="L190">
            <v>0</v>
          </cell>
          <cell r="M190">
            <v>0.005</v>
          </cell>
          <cell r="N190">
            <v>0.062319682063765</v>
          </cell>
        </row>
        <row r="190">
          <cell r="P190">
            <v>-0.15</v>
          </cell>
        </row>
        <row r="190">
          <cell r="R190">
            <v>0</v>
          </cell>
        </row>
        <row r="191">
          <cell r="D191">
            <v>42491</v>
          </cell>
          <cell r="E191">
            <v>4.676</v>
          </cell>
          <cell r="F191">
            <v>-0.19</v>
          </cell>
          <cell r="G191">
            <v>0</v>
          </cell>
          <cell r="H191">
            <v>0</v>
          </cell>
        </row>
        <row r="191">
          <cell r="J191">
            <v>0.295</v>
          </cell>
          <cell r="K191">
            <v>0</v>
          </cell>
          <cell r="L191">
            <v>0</v>
          </cell>
          <cell r="M191">
            <v>0.005</v>
          </cell>
          <cell r="N191">
            <v>0.062345477013354</v>
          </cell>
        </row>
        <row r="191">
          <cell r="P191">
            <v>0</v>
          </cell>
        </row>
        <row r="191">
          <cell r="R191">
            <v>0</v>
          </cell>
        </row>
        <row r="192">
          <cell r="D192">
            <v>42522</v>
          </cell>
          <cell r="E192">
            <v>4.705</v>
          </cell>
          <cell r="F192">
            <v>-0.19</v>
          </cell>
          <cell r="G192">
            <v>0</v>
          </cell>
          <cell r="H192">
            <v>0</v>
          </cell>
        </row>
        <row r="192">
          <cell r="J192">
            <v>0.295</v>
          </cell>
          <cell r="K192">
            <v>0</v>
          </cell>
          <cell r="L192">
            <v>0</v>
          </cell>
          <cell r="M192">
            <v>0.005</v>
          </cell>
          <cell r="N192">
            <v>0.062372131794829</v>
          </cell>
        </row>
        <row r="192">
          <cell r="P192">
            <v>0</v>
          </cell>
        </row>
        <row r="192">
          <cell r="R192">
            <v>0</v>
          </cell>
        </row>
        <row r="193">
          <cell r="D193">
            <v>42552</v>
          </cell>
          <cell r="E193">
            <v>4.735</v>
          </cell>
          <cell r="F193">
            <v>-0.19</v>
          </cell>
          <cell r="G193">
            <v>0</v>
          </cell>
          <cell r="H193">
            <v>0</v>
          </cell>
        </row>
        <row r="193">
          <cell r="J193">
            <v>0.295</v>
          </cell>
          <cell r="K193">
            <v>0</v>
          </cell>
          <cell r="L193">
            <v>0</v>
          </cell>
          <cell r="M193">
            <v>0.005</v>
          </cell>
          <cell r="N193">
            <v>0.062397926744868</v>
          </cell>
        </row>
        <row r="193">
          <cell r="P193">
            <v>0</v>
          </cell>
        </row>
        <row r="193">
          <cell r="R193">
            <v>0</v>
          </cell>
        </row>
        <row r="194">
          <cell r="D194">
            <v>42583</v>
          </cell>
          <cell r="E194">
            <v>4.755</v>
          </cell>
          <cell r="F194">
            <v>-0.19</v>
          </cell>
          <cell r="G194">
            <v>0</v>
          </cell>
          <cell r="H194">
            <v>0</v>
          </cell>
        </row>
        <row r="194">
          <cell r="J194">
            <v>0.295</v>
          </cell>
          <cell r="K194">
            <v>0</v>
          </cell>
          <cell r="L194">
            <v>0</v>
          </cell>
          <cell r="M194">
            <v>0.005</v>
          </cell>
          <cell r="N194">
            <v>0.062424581526807</v>
          </cell>
        </row>
        <row r="194">
          <cell r="P194">
            <v>0</v>
          </cell>
        </row>
        <row r="194">
          <cell r="R194">
            <v>0</v>
          </cell>
        </row>
        <row r="195">
          <cell r="D195">
            <v>42614</v>
          </cell>
          <cell r="E195">
            <v>4.776</v>
          </cell>
          <cell r="F195">
            <v>-0.19</v>
          </cell>
          <cell r="G195">
            <v>0</v>
          </cell>
          <cell r="H195">
            <v>0</v>
          </cell>
        </row>
        <row r="195">
          <cell r="J195">
            <v>0.295</v>
          </cell>
          <cell r="K195">
            <v>0</v>
          </cell>
          <cell r="L195">
            <v>0</v>
          </cell>
          <cell r="M195">
            <v>0.005</v>
          </cell>
          <cell r="N195">
            <v>0.062451236308981</v>
          </cell>
        </row>
        <row r="195">
          <cell r="P195">
            <v>0</v>
          </cell>
        </row>
        <row r="195">
          <cell r="R195">
            <v>0</v>
          </cell>
        </row>
        <row r="196">
          <cell r="D196">
            <v>42644</v>
          </cell>
          <cell r="E196">
            <v>4.806</v>
          </cell>
          <cell r="F196">
            <v>-0.19</v>
          </cell>
          <cell r="G196">
            <v>0</v>
          </cell>
          <cell r="H196">
            <v>0</v>
          </cell>
        </row>
        <row r="196">
          <cell r="J196">
            <v>0.295</v>
          </cell>
          <cell r="K196">
            <v>0</v>
          </cell>
          <cell r="L196">
            <v>0</v>
          </cell>
          <cell r="M196">
            <v>0.005</v>
          </cell>
          <cell r="N196">
            <v>0.062477031259697</v>
          </cell>
        </row>
        <row r="196">
          <cell r="P196">
            <v>0</v>
          </cell>
        </row>
        <row r="196">
          <cell r="R196">
            <v>0</v>
          </cell>
        </row>
        <row r="197">
          <cell r="D197">
            <v>42675</v>
          </cell>
          <cell r="E197">
            <v>4.946</v>
          </cell>
          <cell r="F197">
            <v>-0.19</v>
          </cell>
          <cell r="G197">
            <v>0</v>
          </cell>
          <cell r="H197">
            <v>0</v>
          </cell>
        </row>
        <row r="197">
          <cell r="J197">
            <v>0.12</v>
          </cell>
          <cell r="K197">
            <v>0</v>
          </cell>
          <cell r="L197">
            <v>0</v>
          </cell>
          <cell r="M197">
            <v>0.005</v>
          </cell>
          <cell r="N197">
            <v>0.062503686042335</v>
          </cell>
        </row>
        <row r="197">
          <cell r="P197">
            <v>0</v>
          </cell>
        </row>
        <row r="197">
          <cell r="R197">
            <v>0</v>
          </cell>
        </row>
        <row r="198">
          <cell r="D198">
            <v>42705</v>
          </cell>
          <cell r="E198">
            <v>5.071</v>
          </cell>
          <cell r="F198">
            <v>-0.19</v>
          </cell>
          <cell r="G198">
            <v>0</v>
          </cell>
          <cell r="H198">
            <v>0</v>
          </cell>
        </row>
        <row r="198">
          <cell r="J198">
            <v>0.12</v>
          </cell>
          <cell r="K198">
            <v>0</v>
          </cell>
          <cell r="L198">
            <v>0</v>
          </cell>
          <cell r="M198">
            <v>0.005</v>
          </cell>
          <cell r="N198">
            <v>0.0625294809935</v>
          </cell>
        </row>
        <row r="198">
          <cell r="P198">
            <v>0</v>
          </cell>
        </row>
        <row r="198">
          <cell r="R198">
            <v>0</v>
          </cell>
        </row>
        <row r="199">
          <cell r="D199">
            <v>42736</v>
          </cell>
          <cell r="E199">
            <v>5.245</v>
          </cell>
          <cell r="F199">
            <v>-0.19</v>
          </cell>
          <cell r="G199">
            <v>0</v>
          </cell>
          <cell r="H199">
            <v>0</v>
          </cell>
        </row>
        <row r="199">
          <cell r="J199">
            <v>0.12</v>
          </cell>
          <cell r="K199">
            <v>0</v>
          </cell>
          <cell r="L199">
            <v>0</v>
          </cell>
          <cell r="M199">
            <v>0.005</v>
          </cell>
          <cell r="N199">
            <v>0.062556135776603</v>
          </cell>
        </row>
        <row r="199">
          <cell r="P199">
            <v>0</v>
          </cell>
        </row>
        <row r="199">
          <cell r="R199">
            <v>0</v>
          </cell>
        </row>
        <row r="200">
          <cell r="D200">
            <v>42767</v>
          </cell>
          <cell r="E200">
            <v>5.139</v>
          </cell>
          <cell r="F200">
            <v>-0.19</v>
          </cell>
          <cell r="G200">
            <v>0</v>
          </cell>
          <cell r="H200">
            <v>0</v>
          </cell>
        </row>
        <row r="200">
          <cell r="J200">
            <v>0.12</v>
          </cell>
          <cell r="K200">
            <v>0</v>
          </cell>
          <cell r="L200">
            <v>0</v>
          </cell>
          <cell r="M200">
            <v>0.005</v>
          </cell>
          <cell r="N200">
            <v>0.062582790559941</v>
          </cell>
        </row>
        <row r="200">
          <cell r="P200">
            <v>0</v>
          </cell>
        </row>
        <row r="200">
          <cell r="R200">
            <v>0</v>
          </cell>
        </row>
        <row r="201">
          <cell r="D201">
            <v>42795</v>
          </cell>
          <cell r="E201">
            <v>4.989</v>
          </cell>
          <cell r="F201">
            <v>-0.19</v>
          </cell>
          <cell r="G201">
            <v>0</v>
          </cell>
          <cell r="H201">
            <v>0</v>
          </cell>
        </row>
        <row r="201">
          <cell r="J201">
            <v>0.12</v>
          </cell>
          <cell r="K201">
            <v>0</v>
          </cell>
          <cell r="L201">
            <v>0</v>
          </cell>
          <cell r="M201">
            <v>0</v>
          </cell>
          <cell r="N201">
            <v>0.06260686584832</v>
          </cell>
        </row>
        <row r="201">
          <cell r="P201">
            <v>0</v>
          </cell>
        </row>
        <row r="201">
          <cell r="R201">
            <v>0</v>
          </cell>
        </row>
        <row r="202">
          <cell r="D202">
            <v>42826</v>
          </cell>
          <cell r="E202">
            <v>4.806</v>
          </cell>
          <cell r="F202">
            <v>-0.19</v>
          </cell>
          <cell r="G202">
            <v>0</v>
          </cell>
          <cell r="H202">
            <v>0</v>
          </cell>
        </row>
        <row r="202">
          <cell r="J202">
            <v>0.295</v>
          </cell>
          <cell r="K202">
            <v>0</v>
          </cell>
          <cell r="L202">
            <v>0</v>
          </cell>
          <cell r="M202">
            <v>0</v>
          </cell>
          <cell r="N202">
            <v>0.062633520632107</v>
          </cell>
        </row>
        <row r="202">
          <cell r="P202">
            <v>0</v>
          </cell>
        </row>
        <row r="202">
          <cell r="R202">
            <v>0</v>
          </cell>
        </row>
        <row r="203">
          <cell r="D203">
            <v>42856</v>
          </cell>
          <cell r="E203">
            <v>4.781</v>
          </cell>
          <cell r="F203">
            <v>-0.19</v>
          </cell>
          <cell r="G203">
            <v>0</v>
          </cell>
          <cell r="H203">
            <v>0</v>
          </cell>
        </row>
        <row r="203">
          <cell r="J203">
            <v>0.295</v>
          </cell>
          <cell r="K203">
            <v>0</v>
          </cell>
          <cell r="L203">
            <v>0</v>
          </cell>
          <cell r="M203">
            <v>0</v>
          </cell>
          <cell r="N203">
            <v>0.062659315584384</v>
          </cell>
        </row>
        <row r="203">
          <cell r="P203">
            <v>0</v>
          </cell>
        </row>
        <row r="203">
          <cell r="R203">
            <v>0</v>
          </cell>
        </row>
        <row r="204">
          <cell r="D204">
            <v>42887</v>
          </cell>
          <cell r="E204">
            <v>4.81</v>
          </cell>
          <cell r="F204">
            <v>-0.19</v>
          </cell>
          <cell r="G204">
            <v>0</v>
          </cell>
          <cell r="H204">
            <v>0</v>
          </cell>
        </row>
        <row r="204">
          <cell r="J204">
            <v>0.295</v>
          </cell>
          <cell r="K204">
            <v>0</v>
          </cell>
          <cell r="L204">
            <v>0</v>
          </cell>
          <cell r="M204">
            <v>0</v>
          </cell>
          <cell r="N204">
            <v>0.062685970368634</v>
          </cell>
        </row>
        <row r="204">
          <cell r="P204">
            <v>0</v>
          </cell>
        </row>
        <row r="204">
          <cell r="R204">
            <v>0</v>
          </cell>
        </row>
        <row r="205">
          <cell r="D205">
            <v>42917</v>
          </cell>
          <cell r="E205">
            <v>4.84</v>
          </cell>
          <cell r="F205">
            <v>-0.19</v>
          </cell>
          <cell r="G205">
            <v>0</v>
          </cell>
          <cell r="H205">
            <v>0</v>
          </cell>
        </row>
        <row r="205">
          <cell r="J205">
            <v>0.295</v>
          </cell>
          <cell r="K205">
            <v>0</v>
          </cell>
          <cell r="L205">
            <v>0</v>
          </cell>
          <cell r="M205">
            <v>0</v>
          </cell>
          <cell r="N205">
            <v>0.062711765321359</v>
          </cell>
        </row>
        <row r="205">
          <cell r="P205">
            <v>0</v>
          </cell>
        </row>
        <row r="205">
          <cell r="R205">
            <v>0</v>
          </cell>
        </row>
        <row r="206">
          <cell r="D206">
            <v>42948</v>
          </cell>
          <cell r="E206">
            <v>4.86</v>
          </cell>
          <cell r="F206">
            <v>-0.19</v>
          </cell>
          <cell r="G206">
            <v>0</v>
          </cell>
          <cell r="H206">
            <v>0</v>
          </cell>
        </row>
        <row r="206">
          <cell r="J206">
            <v>0.295</v>
          </cell>
          <cell r="K206">
            <v>0</v>
          </cell>
          <cell r="L206">
            <v>0</v>
          </cell>
          <cell r="M206">
            <v>0</v>
          </cell>
          <cell r="N206">
            <v>0.062738420106074</v>
          </cell>
        </row>
        <row r="206">
          <cell r="P206">
            <v>0</v>
          </cell>
        </row>
        <row r="206">
          <cell r="R206">
            <v>0</v>
          </cell>
        </row>
        <row r="207">
          <cell r="D207">
            <v>42979</v>
          </cell>
          <cell r="E207">
            <v>4.881</v>
          </cell>
          <cell r="F207">
            <v>-0.19</v>
          </cell>
          <cell r="G207">
            <v>0</v>
          </cell>
          <cell r="H207">
            <v>0</v>
          </cell>
        </row>
        <row r="207">
          <cell r="J207">
            <v>0.295</v>
          </cell>
          <cell r="K207">
            <v>0</v>
          </cell>
          <cell r="L207">
            <v>0</v>
          </cell>
          <cell r="M207">
            <v>0</v>
          </cell>
          <cell r="N207">
            <v>0.062765074891025</v>
          </cell>
        </row>
        <row r="207">
          <cell r="P207">
            <v>0</v>
          </cell>
        </row>
        <row r="207">
          <cell r="R207">
            <v>0</v>
          </cell>
        </row>
        <row r="208">
          <cell r="D208">
            <v>43009</v>
          </cell>
          <cell r="E208">
            <v>4.911</v>
          </cell>
          <cell r="F208">
            <v>-0.19</v>
          </cell>
          <cell r="G208">
            <v>0</v>
          </cell>
          <cell r="H208">
            <v>0</v>
          </cell>
        </row>
        <row r="208">
          <cell r="J208">
            <v>0.295</v>
          </cell>
          <cell r="K208">
            <v>0</v>
          </cell>
          <cell r="L208">
            <v>0</v>
          </cell>
          <cell r="M208">
            <v>0</v>
          </cell>
          <cell r="N208">
            <v>0.062790869844427</v>
          </cell>
        </row>
        <row r="208">
          <cell r="P208">
            <v>0</v>
          </cell>
        </row>
        <row r="208">
          <cell r="R208">
            <v>0</v>
          </cell>
        </row>
        <row r="209">
          <cell r="D209">
            <v>43040</v>
          </cell>
          <cell r="E209">
            <v>5.051</v>
          </cell>
          <cell r="F209">
            <v>-0.19</v>
          </cell>
          <cell r="G209">
            <v>0</v>
          </cell>
          <cell r="H209">
            <v>0</v>
          </cell>
        </row>
        <row r="209">
          <cell r="J209">
            <v>0.12</v>
          </cell>
          <cell r="K209">
            <v>0</v>
          </cell>
          <cell r="L209">
            <v>0</v>
          </cell>
          <cell r="M209">
            <v>0</v>
          </cell>
          <cell r="N209">
            <v>0.062817524629842</v>
          </cell>
        </row>
        <row r="209">
          <cell r="R209">
            <v>0</v>
          </cell>
        </row>
        <row r="210">
          <cell r="D210">
            <v>43070</v>
          </cell>
          <cell r="E210">
            <v>5.176</v>
          </cell>
          <cell r="F210">
            <v>-0.19</v>
          </cell>
          <cell r="G210">
            <v>0</v>
          </cell>
          <cell r="H210">
            <v>0</v>
          </cell>
        </row>
        <row r="210">
          <cell r="J210">
            <v>0.12</v>
          </cell>
          <cell r="K210">
            <v>0</v>
          </cell>
          <cell r="L210">
            <v>0</v>
          </cell>
          <cell r="M210">
            <v>0</v>
          </cell>
          <cell r="N210">
            <v>0.062843319583693</v>
          </cell>
        </row>
        <row r="210">
          <cell r="R210">
            <v>0</v>
          </cell>
        </row>
        <row r="211">
          <cell r="D211">
            <v>43101</v>
          </cell>
          <cell r="E211">
            <v>5.355</v>
          </cell>
          <cell r="F211">
            <v>-0.19</v>
          </cell>
          <cell r="G211">
            <v>0</v>
          </cell>
          <cell r="H211">
            <v>0</v>
          </cell>
        </row>
        <row r="211">
          <cell r="J211">
            <v>0.12</v>
          </cell>
          <cell r="K211">
            <v>0</v>
          </cell>
          <cell r="L211">
            <v>0</v>
          </cell>
          <cell r="M211">
            <v>0</v>
          </cell>
          <cell r="N211">
            <v>0.062869974369571</v>
          </cell>
        </row>
        <row r="211">
          <cell r="R211">
            <v>0</v>
          </cell>
        </row>
        <row r="212">
          <cell r="D212">
            <v>43132</v>
          </cell>
          <cell r="E212">
            <v>5.249</v>
          </cell>
          <cell r="F212">
            <v>-0.19</v>
          </cell>
          <cell r="G212">
            <v>0</v>
          </cell>
          <cell r="H212">
            <v>0</v>
          </cell>
        </row>
        <row r="212">
          <cell r="J212">
            <v>0.12</v>
          </cell>
          <cell r="K212">
            <v>0</v>
          </cell>
          <cell r="L212">
            <v>0</v>
          </cell>
          <cell r="M212">
            <v>0</v>
          </cell>
          <cell r="N212">
            <v>0.062896629155685</v>
          </cell>
        </row>
        <row r="212">
          <cell r="R212">
            <v>0</v>
          </cell>
        </row>
        <row r="213">
          <cell r="D213">
            <v>43160</v>
          </cell>
          <cell r="E213">
            <v>5.099</v>
          </cell>
          <cell r="F213">
            <v>-0.19</v>
          </cell>
          <cell r="G213">
            <v>0</v>
          </cell>
          <cell r="H213">
            <v>0</v>
          </cell>
        </row>
        <row r="213">
          <cell r="J213">
            <v>0.12</v>
          </cell>
          <cell r="K213">
            <v>0</v>
          </cell>
          <cell r="L213">
            <v>0</v>
          </cell>
          <cell r="M213">
            <v>0</v>
          </cell>
          <cell r="N213">
            <v>0.062920704446571</v>
          </cell>
        </row>
        <row r="213">
          <cell r="R213">
            <v>0</v>
          </cell>
        </row>
        <row r="214">
          <cell r="D214">
            <v>43191</v>
          </cell>
          <cell r="E214">
            <v>4.916</v>
          </cell>
          <cell r="F214">
            <v>-0.19</v>
          </cell>
          <cell r="G214">
            <v>0</v>
          </cell>
          <cell r="H214">
            <v>0</v>
          </cell>
        </row>
        <row r="214">
          <cell r="J214">
            <v>0.295</v>
          </cell>
          <cell r="K214">
            <v>0</v>
          </cell>
          <cell r="L214">
            <v>0</v>
          </cell>
          <cell r="M214">
            <v>0</v>
          </cell>
          <cell r="N214">
            <v>0.062947359233134</v>
          </cell>
        </row>
        <row r="214">
          <cell r="R214">
            <v>0</v>
          </cell>
        </row>
        <row r="215">
          <cell r="D215">
            <v>43221</v>
          </cell>
          <cell r="E215">
            <v>4.891</v>
          </cell>
          <cell r="F215">
            <v>-0.19</v>
          </cell>
          <cell r="G215">
            <v>0</v>
          </cell>
          <cell r="H215">
            <v>0</v>
          </cell>
        </row>
        <row r="215">
          <cell r="J215">
            <v>0.295</v>
          </cell>
          <cell r="K215">
            <v>0</v>
          </cell>
          <cell r="L215">
            <v>0</v>
          </cell>
          <cell r="M215">
            <v>0</v>
          </cell>
          <cell r="N215">
            <v>0.062973154188096</v>
          </cell>
        </row>
        <row r="215">
          <cell r="R215">
            <v>0</v>
          </cell>
        </row>
        <row r="216">
          <cell r="D216">
            <v>43252</v>
          </cell>
          <cell r="E216">
            <v>4.92</v>
          </cell>
          <cell r="F216">
            <v>-0.19</v>
          </cell>
          <cell r="G216">
            <v>0</v>
          </cell>
          <cell r="H216">
            <v>0</v>
          </cell>
        </row>
        <row r="216">
          <cell r="J216">
            <v>0.295</v>
          </cell>
          <cell r="K216">
            <v>0</v>
          </cell>
          <cell r="L216">
            <v>0</v>
          </cell>
          <cell r="M216">
            <v>0</v>
          </cell>
          <cell r="N216">
            <v>0.062999808975123</v>
          </cell>
        </row>
        <row r="216">
          <cell r="R216">
            <v>0</v>
          </cell>
        </row>
        <row r="217">
          <cell r="D217">
            <v>43282</v>
          </cell>
          <cell r="E217">
            <v>4.95</v>
          </cell>
          <cell r="F217">
            <v>-0.19</v>
          </cell>
          <cell r="G217">
            <v>0</v>
          </cell>
          <cell r="H217">
            <v>0</v>
          </cell>
        </row>
        <row r="217">
          <cell r="J217">
            <v>0.295</v>
          </cell>
          <cell r="K217">
            <v>0</v>
          </cell>
          <cell r="L217">
            <v>0</v>
          </cell>
          <cell r="M217">
            <v>0</v>
          </cell>
          <cell r="N217">
            <v>0.063025603930534</v>
          </cell>
        </row>
        <row r="217">
          <cell r="R217">
            <v>0</v>
          </cell>
        </row>
        <row r="218">
          <cell r="D218">
            <v>43313</v>
          </cell>
          <cell r="E218">
            <v>4.97</v>
          </cell>
          <cell r="F218">
            <v>-0.19</v>
          </cell>
          <cell r="G218">
            <v>0</v>
          </cell>
          <cell r="H218">
            <v>0</v>
          </cell>
        </row>
        <row r="218">
          <cell r="J218">
            <v>0.295</v>
          </cell>
          <cell r="K218">
            <v>0</v>
          </cell>
          <cell r="L218">
            <v>0</v>
          </cell>
          <cell r="M218">
            <v>0</v>
          </cell>
          <cell r="N218">
            <v>0.063052258718025</v>
          </cell>
        </row>
        <row r="218">
          <cell r="R218">
            <v>0</v>
          </cell>
        </row>
        <row r="219">
          <cell r="D219">
            <v>43344</v>
          </cell>
          <cell r="E219">
            <v>4.991</v>
          </cell>
          <cell r="F219">
            <v>-0.19</v>
          </cell>
          <cell r="G219">
            <v>0</v>
          </cell>
          <cell r="H219">
            <v>0</v>
          </cell>
        </row>
        <row r="219">
          <cell r="J219">
            <v>0.295</v>
          </cell>
          <cell r="K219">
            <v>0</v>
          </cell>
          <cell r="L219">
            <v>0</v>
          </cell>
          <cell r="M219">
            <v>0</v>
          </cell>
          <cell r="N219">
            <v>0.063078913505751</v>
          </cell>
        </row>
        <row r="219">
          <cell r="R219">
            <v>0</v>
          </cell>
        </row>
        <row r="220">
          <cell r="D220">
            <v>43374</v>
          </cell>
          <cell r="E220">
            <v>5.021</v>
          </cell>
          <cell r="F220">
            <v>-0.19</v>
          </cell>
          <cell r="G220">
            <v>0</v>
          </cell>
          <cell r="H220">
            <v>0</v>
          </cell>
        </row>
        <row r="220">
          <cell r="J220">
            <v>0.295</v>
          </cell>
          <cell r="K220">
            <v>0</v>
          </cell>
          <cell r="L220">
            <v>0</v>
          </cell>
          <cell r="M220">
            <v>0</v>
          </cell>
          <cell r="N220">
            <v>0.063104708461839</v>
          </cell>
        </row>
        <row r="220">
          <cell r="R220">
            <v>0</v>
          </cell>
        </row>
        <row r="221">
          <cell r="D221">
            <v>43405</v>
          </cell>
          <cell r="E221">
            <v>5.161</v>
          </cell>
          <cell r="F221">
            <v>-0.19</v>
          </cell>
          <cell r="G221">
            <v>0</v>
          </cell>
          <cell r="H221">
            <v>0</v>
          </cell>
        </row>
        <row r="221">
          <cell r="J221">
            <v>0.12</v>
          </cell>
          <cell r="K221">
            <v>0</v>
          </cell>
          <cell r="L221">
            <v>0</v>
          </cell>
          <cell r="M221">
            <v>0</v>
          </cell>
          <cell r="N221">
            <v>0.063131363250029</v>
          </cell>
        </row>
        <row r="221">
          <cell r="R221">
            <v>0</v>
          </cell>
        </row>
        <row r="222">
          <cell r="D222">
            <v>43435</v>
          </cell>
          <cell r="E222">
            <v>5.286</v>
          </cell>
          <cell r="F222">
            <v>-0.19</v>
          </cell>
          <cell r="G222">
            <v>0</v>
          </cell>
          <cell r="H222">
            <v>0</v>
          </cell>
        </row>
        <row r="222">
          <cell r="J222">
            <v>0.12</v>
          </cell>
          <cell r="K222">
            <v>0</v>
          </cell>
          <cell r="L222">
            <v>0</v>
          </cell>
          <cell r="M222">
            <v>0</v>
          </cell>
          <cell r="N222">
            <v>0.063157158206566</v>
          </cell>
        </row>
        <row r="222">
          <cell r="R222">
            <v>0</v>
          </cell>
        </row>
        <row r="223">
          <cell r="D223">
            <v>43466</v>
          </cell>
          <cell r="E223">
            <v>5.465</v>
          </cell>
          <cell r="F223">
            <v>-0.19</v>
          </cell>
          <cell r="G223">
            <v>0</v>
          </cell>
          <cell r="H223">
            <v>0</v>
          </cell>
        </row>
        <row r="223">
          <cell r="J223">
            <v>0.12</v>
          </cell>
          <cell r="K223">
            <v>0</v>
          </cell>
          <cell r="L223">
            <v>0</v>
          </cell>
          <cell r="M223">
            <v>0</v>
          </cell>
          <cell r="N223">
            <v>0.063183812995219</v>
          </cell>
        </row>
        <row r="223">
          <cell r="R223">
            <v>0</v>
          </cell>
        </row>
        <row r="224">
          <cell r="D224">
            <v>43497</v>
          </cell>
          <cell r="E224">
            <v>5.359</v>
          </cell>
          <cell r="F224">
            <v>0</v>
          </cell>
          <cell r="G224">
            <v>0</v>
          </cell>
          <cell r="H224">
            <v>0</v>
          </cell>
        </row>
        <row r="224">
          <cell r="J224">
            <v>0.31</v>
          </cell>
          <cell r="K224">
            <v>0</v>
          </cell>
          <cell r="L224">
            <v>0</v>
          </cell>
          <cell r="M224">
            <v>0</v>
          </cell>
          <cell r="N224">
            <v>0.063210467784109</v>
          </cell>
        </row>
        <row r="224">
          <cell r="R224">
            <v>0</v>
          </cell>
        </row>
        <row r="225">
          <cell r="D225">
            <v>43525</v>
          </cell>
          <cell r="E225">
            <v>5.209</v>
          </cell>
          <cell r="F225">
            <v>0</v>
          </cell>
          <cell r="G225">
            <v>0</v>
          </cell>
          <cell r="H225">
            <v>0</v>
          </cell>
        </row>
        <row r="225">
          <cell r="J225">
            <v>0.31</v>
          </cell>
          <cell r="K225">
            <v>0</v>
          </cell>
          <cell r="L225">
            <v>0</v>
          </cell>
          <cell r="M225">
            <v>0</v>
          </cell>
          <cell r="N225">
            <v>0.063234543077502</v>
          </cell>
        </row>
        <row r="225">
          <cell r="R225">
            <v>0</v>
          </cell>
        </row>
        <row r="226">
          <cell r="D226">
            <v>43556</v>
          </cell>
          <cell r="E226">
            <v>5.026</v>
          </cell>
          <cell r="F226">
            <v>0</v>
          </cell>
          <cell r="G226">
            <v>0</v>
          </cell>
          <cell r="H226">
            <v>0</v>
          </cell>
        </row>
        <row r="226">
          <cell r="J226">
            <v>0.3775</v>
          </cell>
          <cell r="K226">
            <v>0</v>
          </cell>
          <cell r="L226">
            <v>0</v>
          </cell>
          <cell r="M226">
            <v>0</v>
          </cell>
          <cell r="N226">
            <v>0.06326119786684</v>
          </cell>
        </row>
        <row r="226">
          <cell r="R226">
            <v>0</v>
          </cell>
        </row>
        <row r="227">
          <cell r="D227">
            <v>43586</v>
          </cell>
          <cell r="E227">
            <v>5.001</v>
          </cell>
          <cell r="F227">
            <v>0</v>
          </cell>
          <cell r="G227">
            <v>0</v>
          </cell>
          <cell r="H227">
            <v>0</v>
          </cell>
        </row>
        <row r="227">
          <cell r="J227">
            <v>0.3775</v>
          </cell>
          <cell r="K227">
            <v>0</v>
          </cell>
          <cell r="L227">
            <v>0</v>
          </cell>
          <cell r="M227">
            <v>0</v>
          </cell>
          <cell r="N227">
            <v>0.063286992824488</v>
          </cell>
        </row>
        <row r="227">
          <cell r="R227">
            <v>0</v>
          </cell>
        </row>
        <row r="228">
          <cell r="D228">
            <v>43617</v>
          </cell>
          <cell r="E228">
            <v>5.03</v>
          </cell>
          <cell r="F228">
            <v>0</v>
          </cell>
          <cell r="G228">
            <v>0</v>
          </cell>
          <cell r="H228">
            <v>0</v>
          </cell>
        </row>
        <row r="228">
          <cell r="J228">
            <v>0.3775</v>
          </cell>
          <cell r="K228">
            <v>0</v>
          </cell>
          <cell r="L228">
            <v>0</v>
          </cell>
          <cell r="M228">
            <v>0</v>
          </cell>
          <cell r="N228">
            <v>0.06331364761429</v>
          </cell>
        </row>
        <row r="228">
          <cell r="R228">
            <v>0</v>
          </cell>
        </row>
        <row r="229">
          <cell r="D229">
            <v>43647</v>
          </cell>
          <cell r="E229">
            <v>5.06</v>
          </cell>
          <cell r="F229">
            <v>0</v>
          </cell>
          <cell r="G229">
            <v>0</v>
          </cell>
          <cell r="H229">
            <v>0</v>
          </cell>
        </row>
        <row r="229">
          <cell r="J229">
            <v>0.3775</v>
          </cell>
          <cell r="K229">
            <v>0</v>
          </cell>
          <cell r="L229">
            <v>0</v>
          </cell>
          <cell r="M229">
            <v>0</v>
          </cell>
          <cell r="N229">
            <v>0.063339442572387</v>
          </cell>
        </row>
        <row r="229">
          <cell r="R229">
            <v>0</v>
          </cell>
        </row>
        <row r="230">
          <cell r="D230">
            <v>43678</v>
          </cell>
          <cell r="E230">
            <v>5.08</v>
          </cell>
          <cell r="F230">
            <v>0</v>
          </cell>
          <cell r="G230">
            <v>0</v>
          </cell>
          <cell r="H230">
            <v>0</v>
          </cell>
        </row>
        <row r="230">
          <cell r="J230">
            <v>0.3775</v>
          </cell>
          <cell r="K230">
            <v>0</v>
          </cell>
          <cell r="L230">
            <v>0</v>
          </cell>
          <cell r="M230">
            <v>0</v>
          </cell>
          <cell r="N230">
            <v>0.063366097362653</v>
          </cell>
        </row>
        <row r="230">
          <cell r="R230">
            <v>0</v>
          </cell>
        </row>
        <row r="231">
          <cell r="D231">
            <v>43709</v>
          </cell>
          <cell r="E231">
            <v>5.101</v>
          </cell>
          <cell r="F231">
            <v>0</v>
          </cell>
          <cell r="G231">
            <v>0</v>
          </cell>
          <cell r="H231">
            <v>0</v>
          </cell>
        </row>
        <row r="231">
          <cell r="J231">
            <v>0.3775</v>
          </cell>
          <cell r="K231">
            <v>0</v>
          </cell>
          <cell r="L231">
            <v>0</v>
          </cell>
          <cell r="M231">
            <v>0</v>
          </cell>
          <cell r="N231">
            <v>0.063392752153154</v>
          </cell>
        </row>
        <row r="231">
          <cell r="R231">
            <v>0</v>
          </cell>
        </row>
        <row r="232">
          <cell r="D232">
            <v>43739</v>
          </cell>
          <cell r="E232">
            <v>5.131</v>
          </cell>
          <cell r="F232">
            <v>0</v>
          </cell>
          <cell r="G232">
            <v>0</v>
          </cell>
          <cell r="H232">
            <v>0</v>
          </cell>
        </row>
        <row r="232">
          <cell r="J232">
            <v>0.3775</v>
          </cell>
          <cell r="K232">
            <v>0</v>
          </cell>
          <cell r="L232">
            <v>0</v>
          </cell>
          <cell r="M232">
            <v>0</v>
          </cell>
          <cell r="N232">
            <v>0.063418547111928</v>
          </cell>
        </row>
        <row r="232">
          <cell r="R232">
            <v>0</v>
          </cell>
        </row>
        <row r="233">
          <cell r="D233">
            <v>43770</v>
          </cell>
          <cell r="E233">
            <v>5.271</v>
          </cell>
          <cell r="F233">
            <v>0</v>
          </cell>
          <cell r="G233">
            <v>0</v>
          </cell>
          <cell r="H233">
            <v>0</v>
          </cell>
        </row>
        <row r="233">
          <cell r="J233">
            <v>0.31</v>
          </cell>
          <cell r="K233">
            <v>0</v>
          </cell>
          <cell r="L233">
            <v>0</v>
          </cell>
          <cell r="M233">
            <v>0</v>
          </cell>
          <cell r="N233">
            <v>0.063445201902893</v>
          </cell>
        </row>
        <row r="233">
          <cell r="R233">
            <v>0</v>
          </cell>
        </row>
        <row r="234">
          <cell r="D234">
            <v>43800</v>
          </cell>
          <cell r="E234">
            <v>5.396</v>
          </cell>
          <cell r="F234">
            <v>0</v>
          </cell>
          <cell r="G234">
            <v>0</v>
          </cell>
          <cell r="H234">
            <v>0</v>
          </cell>
        </row>
        <row r="234">
          <cell r="J234">
            <v>0.31</v>
          </cell>
          <cell r="K234">
            <v>0</v>
          </cell>
          <cell r="L234">
            <v>0</v>
          </cell>
          <cell r="M234">
            <v>0</v>
          </cell>
          <cell r="N234">
            <v>0.063470996862116</v>
          </cell>
        </row>
        <row r="234">
          <cell r="R234">
            <v>0</v>
          </cell>
        </row>
        <row r="235">
          <cell r="D235">
            <v>43831</v>
          </cell>
          <cell r="E235">
            <v>5.575</v>
          </cell>
          <cell r="F235">
            <v>0</v>
          </cell>
          <cell r="G235">
            <v>0</v>
          </cell>
          <cell r="H235">
            <v>0</v>
          </cell>
        </row>
        <row r="235">
          <cell r="J235">
            <v>0.31</v>
          </cell>
          <cell r="K235">
            <v>0</v>
          </cell>
          <cell r="L235">
            <v>0</v>
          </cell>
          <cell r="M235">
            <v>0</v>
          </cell>
          <cell r="N235">
            <v>0.063497651653544</v>
          </cell>
        </row>
        <row r="235">
          <cell r="R235">
            <v>0</v>
          </cell>
        </row>
        <row r="236">
          <cell r="D236">
            <v>43862</v>
          </cell>
          <cell r="E236">
            <v>5.469</v>
          </cell>
          <cell r="F236">
            <v>0</v>
          </cell>
          <cell r="G236">
            <v>0</v>
          </cell>
          <cell r="H236">
            <v>0</v>
          </cell>
        </row>
        <row r="236">
          <cell r="J236">
            <v>0.31</v>
          </cell>
          <cell r="K236">
            <v>0</v>
          </cell>
          <cell r="L236">
            <v>0</v>
          </cell>
          <cell r="M236">
            <v>0</v>
          </cell>
          <cell r="N236">
            <v>0.063524306445208</v>
          </cell>
        </row>
        <row r="236">
          <cell r="R236">
            <v>0</v>
          </cell>
        </row>
        <row r="237">
          <cell r="D237">
            <v>43891</v>
          </cell>
          <cell r="E237">
            <v>5.319</v>
          </cell>
          <cell r="F237">
            <v>0</v>
          </cell>
          <cell r="G237">
            <v>0</v>
          </cell>
          <cell r="H237">
            <v>0</v>
          </cell>
        </row>
        <row r="237">
          <cell r="J237">
            <v>0.31</v>
          </cell>
          <cell r="K237">
            <v>0</v>
          </cell>
          <cell r="L237">
            <v>0</v>
          </cell>
          <cell r="M237">
            <v>0</v>
          </cell>
          <cell r="N237">
            <v>0.063549241573108</v>
          </cell>
        </row>
        <row r="237">
          <cell r="R237">
            <v>0</v>
          </cell>
        </row>
        <row r="238">
          <cell r="D238">
            <v>43922</v>
          </cell>
          <cell r="E238">
            <v>5.136</v>
          </cell>
          <cell r="F238">
            <v>0</v>
          </cell>
          <cell r="G238">
            <v>0</v>
          </cell>
          <cell r="H238">
            <v>0</v>
          </cell>
        </row>
        <row r="238">
          <cell r="J238">
            <v>0.3775</v>
          </cell>
          <cell r="K238">
            <v>0</v>
          </cell>
          <cell r="L238">
            <v>0</v>
          </cell>
          <cell r="M238">
            <v>0</v>
          </cell>
          <cell r="N238">
            <v>0.063575896365228</v>
          </cell>
        </row>
        <row r="238">
          <cell r="R238">
            <v>0</v>
          </cell>
        </row>
        <row r="239">
          <cell r="D239">
            <v>43952</v>
          </cell>
          <cell r="E239">
            <v>5.111</v>
          </cell>
          <cell r="F239">
            <v>0</v>
          </cell>
          <cell r="G239">
            <v>0</v>
          </cell>
          <cell r="H239">
            <v>0</v>
          </cell>
        </row>
        <row r="239">
          <cell r="J239">
            <v>0.3775</v>
          </cell>
          <cell r="K239">
            <v>0</v>
          </cell>
          <cell r="L239">
            <v>0</v>
          </cell>
          <cell r="M239">
            <v>0</v>
          </cell>
          <cell r="N239">
            <v>0.063601691325569</v>
          </cell>
        </row>
        <row r="239">
          <cell r="R239">
            <v>0</v>
          </cell>
        </row>
        <row r="240">
          <cell r="D240">
            <v>43983</v>
          </cell>
          <cell r="E240">
            <v>5.14</v>
          </cell>
          <cell r="F240">
            <v>0</v>
          </cell>
          <cell r="G240">
            <v>0</v>
          </cell>
          <cell r="H240">
            <v>0</v>
          </cell>
        </row>
        <row r="240">
          <cell r="J240">
            <v>0.3775</v>
          </cell>
          <cell r="K240">
            <v>0</v>
          </cell>
          <cell r="L240">
            <v>0</v>
          </cell>
          <cell r="M240">
            <v>0</v>
          </cell>
          <cell r="N240">
            <v>0.063628346118154</v>
          </cell>
        </row>
        <row r="240">
          <cell r="R240">
            <v>0</v>
          </cell>
        </row>
        <row r="241">
          <cell r="D241">
            <v>44013</v>
          </cell>
          <cell r="E241">
            <v>5.17</v>
          </cell>
          <cell r="F241">
            <v>0</v>
          </cell>
          <cell r="G241">
            <v>0</v>
          </cell>
          <cell r="H241">
            <v>0</v>
          </cell>
        </row>
        <row r="241">
          <cell r="J241">
            <v>0.3775</v>
          </cell>
          <cell r="K241">
            <v>0</v>
          </cell>
          <cell r="L241">
            <v>0</v>
          </cell>
          <cell r="M241">
            <v>0</v>
          </cell>
          <cell r="N241">
            <v>0.063654141078943</v>
          </cell>
        </row>
        <row r="241">
          <cell r="R241">
            <v>0</v>
          </cell>
        </row>
        <row r="242">
          <cell r="D242">
            <v>44044</v>
          </cell>
          <cell r="E242">
            <v>5.19</v>
          </cell>
          <cell r="F242">
            <v>0</v>
          </cell>
          <cell r="G242">
            <v>0</v>
          </cell>
          <cell r="H242">
            <v>0</v>
          </cell>
        </row>
        <row r="242">
          <cell r="J242">
            <v>0.3775</v>
          </cell>
          <cell r="K242">
            <v>0</v>
          </cell>
          <cell r="L242">
            <v>0</v>
          </cell>
          <cell r="M242">
            <v>0</v>
          </cell>
          <cell r="N242">
            <v>0.063680795872</v>
          </cell>
        </row>
        <row r="242">
          <cell r="R242">
            <v>0</v>
          </cell>
        </row>
        <row r="243">
          <cell r="D243">
            <v>44075</v>
          </cell>
          <cell r="E243">
            <v>5.211</v>
          </cell>
          <cell r="F243">
            <v>0</v>
          </cell>
          <cell r="G243">
            <v>0</v>
          </cell>
          <cell r="H243">
            <v>0</v>
          </cell>
        </row>
        <row r="243">
          <cell r="J243">
            <v>0.3775</v>
          </cell>
          <cell r="K243">
            <v>0</v>
          </cell>
          <cell r="L243">
            <v>0</v>
          </cell>
          <cell r="M243">
            <v>0</v>
          </cell>
          <cell r="N243">
            <v>0.063707450665274</v>
          </cell>
        </row>
        <row r="243">
          <cell r="R243">
            <v>0</v>
          </cell>
        </row>
        <row r="244">
          <cell r="D244">
            <v>44105</v>
          </cell>
          <cell r="E244">
            <v>5.241</v>
          </cell>
          <cell r="F244">
            <v>0</v>
          </cell>
          <cell r="G244">
            <v>0</v>
          </cell>
          <cell r="H244">
            <v>0</v>
          </cell>
        </row>
        <row r="244">
          <cell r="J244">
            <v>0.3775</v>
          </cell>
          <cell r="K244">
            <v>0</v>
          </cell>
          <cell r="L244">
            <v>0</v>
          </cell>
          <cell r="M244">
            <v>0</v>
          </cell>
          <cell r="N244">
            <v>0.063733245626741</v>
          </cell>
        </row>
        <row r="244">
          <cell r="R244">
            <v>0</v>
          </cell>
        </row>
        <row r="245">
          <cell r="D245">
            <v>44136</v>
          </cell>
          <cell r="E245">
            <v>5.381</v>
          </cell>
          <cell r="F245">
            <v>0</v>
          </cell>
          <cell r="G245">
            <v>0</v>
          </cell>
          <cell r="H245">
            <v>0</v>
          </cell>
        </row>
        <row r="245">
          <cell r="J245">
            <v>0.33</v>
          </cell>
          <cell r="K245">
            <v>0</v>
          </cell>
          <cell r="L245">
            <v>0</v>
          </cell>
          <cell r="M245">
            <v>0</v>
          </cell>
          <cell r="N245">
            <v>0.063759900420489</v>
          </cell>
        </row>
        <row r="245">
          <cell r="R245">
            <v>0</v>
          </cell>
        </row>
        <row r="246">
          <cell r="D246">
            <v>44166</v>
          </cell>
          <cell r="E246">
            <v>5.506</v>
          </cell>
          <cell r="F246">
            <v>0</v>
          </cell>
          <cell r="G246">
            <v>0</v>
          </cell>
          <cell r="H246">
            <v>0</v>
          </cell>
        </row>
        <row r="246">
          <cell r="J246">
            <v>0.33</v>
          </cell>
          <cell r="K246">
            <v>0</v>
          </cell>
          <cell r="L246">
            <v>0</v>
          </cell>
          <cell r="M246">
            <v>0</v>
          </cell>
          <cell r="N246">
            <v>0.063785695382403</v>
          </cell>
        </row>
        <row r="246">
          <cell r="R246">
            <v>0</v>
          </cell>
        </row>
        <row r="247">
          <cell r="D247">
            <v>44197</v>
          </cell>
          <cell r="E247">
            <v>5.685</v>
          </cell>
          <cell r="F247">
            <v>0</v>
          </cell>
          <cell r="G247">
            <v>0</v>
          </cell>
          <cell r="H247">
            <v>0</v>
          </cell>
        </row>
        <row r="247">
          <cell r="J247">
            <v>0.33</v>
          </cell>
          <cell r="K247">
            <v>0</v>
          </cell>
          <cell r="L247">
            <v>0</v>
          </cell>
          <cell r="M247">
            <v>0</v>
          </cell>
          <cell r="N247">
            <v>0.063812350176614</v>
          </cell>
        </row>
        <row r="247">
          <cell r="R247">
            <v>0</v>
          </cell>
        </row>
        <row r="248">
          <cell r="D248">
            <v>44228</v>
          </cell>
          <cell r="E248">
            <v>5.579</v>
          </cell>
          <cell r="F248">
            <v>0</v>
          </cell>
          <cell r="G248">
            <v>0</v>
          </cell>
          <cell r="H248">
            <v>0</v>
          </cell>
        </row>
        <row r="248">
          <cell r="J248">
            <v>0.33</v>
          </cell>
          <cell r="K248">
            <v>0</v>
          </cell>
          <cell r="L248">
            <v>0</v>
          </cell>
          <cell r="M248">
            <v>0</v>
          </cell>
          <cell r="N248">
            <v>0.063826617474557</v>
          </cell>
        </row>
        <row r="248">
          <cell r="R248">
            <v>0</v>
          </cell>
        </row>
        <row r="249">
          <cell r="D249">
            <v>44256</v>
          </cell>
          <cell r="E249">
            <v>5.429</v>
          </cell>
          <cell r="F249">
            <v>0</v>
          </cell>
          <cell r="G249">
            <v>0</v>
          </cell>
          <cell r="H249">
            <v>0</v>
          </cell>
        </row>
        <row r="249">
          <cell r="J249">
            <v>0.33</v>
          </cell>
          <cell r="K249">
            <v>0</v>
          </cell>
          <cell r="L249">
            <v>0</v>
          </cell>
          <cell r="M249">
            <v>0</v>
          </cell>
          <cell r="N249">
            <v>0.063824012011131</v>
          </cell>
        </row>
        <row r="249">
          <cell r="R249">
            <v>0</v>
          </cell>
        </row>
        <row r="250">
          <cell r="D250">
            <v>44287</v>
          </cell>
          <cell r="E250">
            <v>5.246</v>
          </cell>
          <cell r="F250">
            <v>0</v>
          </cell>
          <cell r="G250">
            <v>0</v>
          </cell>
          <cell r="H250">
            <v>0</v>
          </cell>
        </row>
        <row r="250">
          <cell r="J250">
            <v>0.33</v>
          </cell>
          <cell r="K250">
            <v>0</v>
          </cell>
          <cell r="L250">
            <v>0</v>
          </cell>
          <cell r="M250">
            <v>0</v>
          </cell>
          <cell r="N250">
            <v>0.063821127390911</v>
          </cell>
        </row>
        <row r="250">
          <cell r="R250">
            <v>0</v>
          </cell>
        </row>
        <row r="251">
          <cell r="D251">
            <v>44317</v>
          </cell>
          <cell r="E251">
            <v>5.221</v>
          </cell>
          <cell r="F251">
            <v>0</v>
          </cell>
          <cell r="G251">
            <v>0</v>
          </cell>
          <cell r="H251">
            <v>0</v>
          </cell>
        </row>
        <row r="251">
          <cell r="J251">
            <v>0.33</v>
          </cell>
          <cell r="K251">
            <v>0</v>
          </cell>
          <cell r="L251">
            <v>0</v>
          </cell>
          <cell r="M251">
            <v>0</v>
          </cell>
          <cell r="N251">
            <v>0.063818335822958</v>
          </cell>
        </row>
        <row r="251">
          <cell r="R251">
            <v>0</v>
          </cell>
        </row>
        <row r="252">
          <cell r="D252">
            <v>44348</v>
          </cell>
          <cell r="E252">
            <v>5.25</v>
          </cell>
          <cell r="F252">
            <v>0</v>
          </cell>
          <cell r="G252">
            <v>0</v>
          </cell>
          <cell r="H252">
            <v>0</v>
          </cell>
        </row>
        <row r="252">
          <cell r="J252">
            <v>0.33</v>
          </cell>
          <cell r="K252">
            <v>0</v>
          </cell>
          <cell r="L252">
            <v>0</v>
          </cell>
          <cell r="M252">
            <v>0</v>
          </cell>
          <cell r="N252">
            <v>0.063815451202743</v>
          </cell>
        </row>
        <row r="252">
          <cell r="R252">
            <v>0</v>
          </cell>
        </row>
        <row r="253">
          <cell r="D253">
            <v>44378</v>
          </cell>
          <cell r="E253">
            <v>5.28</v>
          </cell>
          <cell r="F253">
            <v>0</v>
          </cell>
          <cell r="G253">
            <v>0</v>
          </cell>
          <cell r="H253">
            <v>0</v>
          </cell>
        </row>
        <row r="253">
          <cell r="J253">
            <v>0.33</v>
          </cell>
          <cell r="K253">
            <v>0</v>
          </cell>
          <cell r="L253">
            <v>0</v>
          </cell>
          <cell r="M253">
            <v>0</v>
          </cell>
          <cell r="N253">
            <v>0.063812659634797</v>
          </cell>
        </row>
        <row r="253">
          <cell r="R253">
            <v>0</v>
          </cell>
        </row>
        <row r="254">
          <cell r="D254">
            <v>44409</v>
          </cell>
          <cell r="E254">
            <v>5.3</v>
          </cell>
          <cell r="F254">
            <v>0</v>
          </cell>
          <cell r="G254">
            <v>0</v>
          </cell>
          <cell r="H254">
            <v>0</v>
          </cell>
        </row>
        <row r="254">
          <cell r="J254">
            <v>0.33</v>
          </cell>
          <cell r="K254">
            <v>0</v>
          </cell>
          <cell r="L254">
            <v>0</v>
          </cell>
          <cell r="M254">
            <v>0</v>
          </cell>
          <cell r="N254">
            <v>0.063809775014588</v>
          </cell>
        </row>
        <row r="254">
          <cell r="R254">
            <v>0</v>
          </cell>
        </row>
        <row r="255">
          <cell r="D255">
            <v>44440</v>
          </cell>
          <cell r="E255">
            <v>5.321</v>
          </cell>
          <cell r="F255">
            <v>0</v>
          </cell>
          <cell r="G255">
            <v>0</v>
          </cell>
          <cell r="H255">
            <v>0</v>
          </cell>
        </row>
        <row r="255">
          <cell r="J255">
            <v>0.33</v>
          </cell>
          <cell r="K255">
            <v>0</v>
          </cell>
          <cell r="L255">
            <v>0</v>
          </cell>
          <cell r="M255">
            <v>0</v>
          </cell>
          <cell r="N255">
            <v>0.063806890394381</v>
          </cell>
        </row>
        <row r="255">
          <cell r="R255">
            <v>0</v>
          </cell>
        </row>
        <row r="256">
          <cell r="D256">
            <v>44470</v>
          </cell>
          <cell r="E256">
            <v>5.351</v>
          </cell>
          <cell r="F256">
            <v>0</v>
          </cell>
          <cell r="G256">
            <v>0</v>
          </cell>
          <cell r="H256">
            <v>0</v>
          </cell>
        </row>
        <row r="256">
          <cell r="J256">
            <v>0.33</v>
          </cell>
          <cell r="K256">
            <v>0</v>
          </cell>
          <cell r="L256">
            <v>0</v>
          </cell>
          <cell r="M256">
            <v>0</v>
          </cell>
          <cell r="N256">
            <v>0.063804098826442</v>
          </cell>
        </row>
        <row r="256">
          <cell r="R256">
            <v>0</v>
          </cell>
        </row>
        <row r="257">
          <cell r="D257">
            <v>44501</v>
          </cell>
          <cell r="E257">
            <v>5.491</v>
          </cell>
          <cell r="F257">
            <v>0</v>
          </cell>
          <cell r="G257">
            <v>0</v>
          </cell>
          <cell r="H257">
            <v>0</v>
          </cell>
        </row>
        <row r="257"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0.063801214206241</v>
          </cell>
        </row>
        <row r="257">
          <cell r="R257">
            <v>0</v>
          </cell>
        </row>
        <row r="258">
          <cell r="D258">
            <v>44531</v>
          </cell>
          <cell r="E258">
            <v>5.616</v>
          </cell>
          <cell r="F258">
            <v>0</v>
          </cell>
          <cell r="G258">
            <v>0</v>
          </cell>
          <cell r="H258">
            <v>0</v>
          </cell>
        </row>
        <row r="258"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0.063798422638308</v>
          </cell>
        </row>
        <row r="258">
          <cell r="R258">
            <v>0</v>
          </cell>
        </row>
        <row r="259">
          <cell r="D259">
            <v>44562</v>
          </cell>
          <cell r="E259">
            <v>5.795</v>
          </cell>
          <cell r="F259">
            <v>0</v>
          </cell>
          <cell r="G259">
            <v>0</v>
          </cell>
          <cell r="H259">
            <v>0</v>
          </cell>
        </row>
        <row r="259"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0.063795538018112</v>
          </cell>
        </row>
        <row r="259">
          <cell r="R259">
            <v>0</v>
          </cell>
        </row>
        <row r="260">
          <cell r="D260">
            <v>44593</v>
          </cell>
          <cell r="E260">
            <v>5.689</v>
          </cell>
          <cell r="F260">
            <v>0</v>
          </cell>
          <cell r="G260">
            <v>0</v>
          </cell>
          <cell r="H260">
            <v>0</v>
          </cell>
        </row>
        <row r="260"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0.06379265339792</v>
          </cell>
        </row>
        <row r="260">
          <cell r="R260">
            <v>0</v>
          </cell>
        </row>
        <row r="261">
          <cell r="D261">
            <v>44621</v>
          </cell>
          <cell r="E261">
            <v>5.539</v>
          </cell>
          <cell r="F261">
            <v>0</v>
          </cell>
          <cell r="G261">
            <v>0</v>
          </cell>
          <cell r="H261">
            <v>0</v>
          </cell>
        </row>
        <row r="261"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0.063790047934522</v>
          </cell>
        </row>
        <row r="261">
          <cell r="R261">
            <v>0</v>
          </cell>
        </row>
        <row r="262">
          <cell r="D262">
            <v>44652</v>
          </cell>
          <cell r="E262">
            <v>5.356</v>
          </cell>
          <cell r="F262">
            <v>0</v>
          </cell>
          <cell r="G262">
            <v>0</v>
          </cell>
          <cell r="H262">
            <v>0</v>
          </cell>
        </row>
        <row r="262"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0.063787163314335</v>
          </cell>
        </row>
        <row r="262">
          <cell r="R262">
            <v>0</v>
          </cell>
        </row>
        <row r="263">
          <cell r="D263">
            <v>44682</v>
          </cell>
          <cell r="E263">
            <v>5.331</v>
          </cell>
          <cell r="F263">
            <v>0</v>
          </cell>
          <cell r="G263">
            <v>0</v>
          </cell>
          <cell r="H263">
            <v>0</v>
          </cell>
        </row>
        <row r="263"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0.063784371746414</v>
          </cell>
        </row>
        <row r="263">
          <cell r="R263">
            <v>0</v>
          </cell>
        </row>
        <row r="264">
          <cell r="D264">
            <v>44713</v>
          </cell>
          <cell r="E264">
            <v>5.36</v>
          </cell>
          <cell r="F264">
            <v>0</v>
          </cell>
          <cell r="G264">
            <v>0</v>
          </cell>
          <cell r="H264">
            <v>0</v>
          </cell>
        </row>
        <row r="264"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0.063781487126232</v>
          </cell>
        </row>
        <row r="264">
          <cell r="R264">
            <v>0</v>
          </cell>
        </row>
        <row r="265">
          <cell r="D265">
            <v>44743</v>
          </cell>
          <cell r="E265">
            <v>5.39</v>
          </cell>
          <cell r="F265">
            <v>0</v>
          </cell>
          <cell r="G265">
            <v>0</v>
          </cell>
          <cell r="H265">
            <v>0</v>
          </cell>
        </row>
        <row r="265"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0.063778695558316</v>
          </cell>
        </row>
        <row r="265">
          <cell r="R265">
            <v>0</v>
          </cell>
        </row>
        <row r="266">
          <cell r="D266">
            <v>44774</v>
          </cell>
          <cell r="E266">
            <v>5.41</v>
          </cell>
          <cell r="F266">
            <v>0</v>
          </cell>
          <cell r="G266">
            <v>0</v>
          </cell>
          <cell r="H266">
            <v>0</v>
          </cell>
        </row>
        <row r="266"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0.06377581093814</v>
          </cell>
        </row>
        <row r="266">
          <cell r="R266">
            <v>0</v>
          </cell>
        </row>
        <row r="267">
          <cell r="D267">
            <v>44805</v>
          </cell>
          <cell r="E267">
            <v>5.431</v>
          </cell>
          <cell r="F267">
            <v>0</v>
          </cell>
          <cell r="G267">
            <v>0</v>
          </cell>
          <cell r="H267">
            <v>0</v>
          </cell>
        </row>
        <row r="267"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0.063772926317966</v>
          </cell>
        </row>
        <row r="267">
          <cell r="R267">
            <v>0</v>
          </cell>
        </row>
        <row r="268">
          <cell r="D268">
            <v>44835</v>
          </cell>
          <cell r="E268">
            <v>5.461</v>
          </cell>
          <cell r="F268">
            <v>0</v>
          </cell>
          <cell r="G268">
            <v>0</v>
          </cell>
          <cell r="H268">
            <v>0</v>
          </cell>
        </row>
        <row r="268"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0.063770134750058</v>
          </cell>
        </row>
        <row r="268">
          <cell r="R268">
            <v>0</v>
          </cell>
        </row>
        <row r="269">
          <cell r="D269">
            <v>44866</v>
          </cell>
          <cell r="E269">
            <v>5.601</v>
          </cell>
          <cell r="F269">
            <v>0</v>
          </cell>
          <cell r="G269">
            <v>0</v>
          </cell>
          <cell r="H269">
            <v>0</v>
          </cell>
        </row>
        <row r="269"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0.063767250129889</v>
          </cell>
        </row>
        <row r="269">
          <cell r="R269">
            <v>0</v>
          </cell>
        </row>
        <row r="270">
          <cell r="D270">
            <v>44896</v>
          </cell>
          <cell r="E270">
            <v>5.726</v>
          </cell>
          <cell r="F270">
            <v>0</v>
          </cell>
          <cell r="G270">
            <v>0</v>
          </cell>
          <cell r="H270">
            <v>0</v>
          </cell>
        </row>
        <row r="270"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0.063764458561987</v>
          </cell>
        </row>
        <row r="270">
          <cell r="R270">
            <v>0</v>
          </cell>
        </row>
        <row r="271">
          <cell r="D271">
            <v>44927</v>
          </cell>
          <cell r="E271">
            <v>5.905</v>
          </cell>
          <cell r="F271">
            <v>0</v>
          </cell>
          <cell r="G271">
            <v>0</v>
          </cell>
          <cell r="H271">
            <v>0</v>
          </cell>
        </row>
        <row r="271">
          <cell r="J271">
            <v>0</v>
          </cell>
          <cell r="K271">
            <v>0</v>
          </cell>
          <cell r="L271">
            <v>0</v>
          </cell>
        </row>
        <row r="271">
          <cell r="N271">
            <v>0.063761573941825</v>
          </cell>
        </row>
        <row r="271">
          <cell r="R271">
            <v>0</v>
          </cell>
        </row>
        <row r="272">
          <cell r="D272">
            <v>44958</v>
          </cell>
          <cell r="E272">
            <v>5.799</v>
          </cell>
          <cell r="F272">
            <v>0</v>
          </cell>
          <cell r="G272">
            <v>0</v>
          </cell>
          <cell r="H272">
            <v>0</v>
          </cell>
        </row>
        <row r="272">
          <cell r="J272">
            <v>0</v>
          </cell>
          <cell r="K272">
            <v>0</v>
          </cell>
          <cell r="L272">
            <v>0</v>
          </cell>
        </row>
        <row r="272">
          <cell r="N272">
            <v>0.063758689321664</v>
          </cell>
        </row>
        <row r="272">
          <cell r="R272">
            <v>0</v>
          </cell>
        </row>
        <row r="273">
          <cell r="D273">
            <v>44986</v>
          </cell>
          <cell r="E273">
            <v>5.649</v>
          </cell>
          <cell r="F273">
            <v>0</v>
          </cell>
          <cell r="G273">
            <v>0</v>
          </cell>
          <cell r="H273">
            <v>0</v>
          </cell>
        </row>
        <row r="273">
          <cell r="J273">
            <v>0</v>
          </cell>
          <cell r="K273">
            <v>0</v>
          </cell>
          <cell r="L273">
            <v>0</v>
          </cell>
        </row>
        <row r="273">
          <cell r="N273">
            <v>0.063756083858296</v>
          </cell>
        </row>
        <row r="273">
          <cell r="R273">
            <v>0</v>
          </cell>
        </row>
        <row r="274">
          <cell r="D274">
            <v>45017</v>
          </cell>
          <cell r="E274">
            <v>5.466</v>
          </cell>
          <cell r="F274">
            <v>0</v>
          </cell>
          <cell r="G274">
            <v>0</v>
          </cell>
          <cell r="H274">
            <v>0</v>
          </cell>
        </row>
        <row r="274">
          <cell r="J274">
            <v>0</v>
          </cell>
          <cell r="K274">
            <v>0</v>
          </cell>
          <cell r="L274">
            <v>0</v>
          </cell>
        </row>
        <row r="274">
          <cell r="N274">
            <v>0.063753199238141</v>
          </cell>
        </row>
        <row r="274">
          <cell r="R274">
            <v>0</v>
          </cell>
        </row>
        <row r="275">
          <cell r="D275">
            <v>45047</v>
          </cell>
          <cell r="E275">
            <v>5.441</v>
          </cell>
          <cell r="F275">
            <v>0</v>
          </cell>
          <cell r="G275">
            <v>0</v>
          </cell>
          <cell r="H275">
            <v>0</v>
          </cell>
        </row>
        <row r="275">
          <cell r="J275">
            <v>0</v>
          </cell>
          <cell r="K275">
            <v>0</v>
          </cell>
          <cell r="L275">
            <v>0</v>
          </cell>
        </row>
        <row r="275">
          <cell r="N275">
            <v>0.063750407670252</v>
          </cell>
        </row>
        <row r="275">
          <cell r="R275">
            <v>0</v>
          </cell>
        </row>
        <row r="276">
          <cell r="D276">
            <v>45078</v>
          </cell>
          <cell r="E276">
            <v>5.47</v>
          </cell>
          <cell r="F276">
            <v>0</v>
          </cell>
          <cell r="G276">
            <v>0</v>
          </cell>
          <cell r="H276">
            <v>0</v>
          </cell>
        </row>
        <row r="276">
          <cell r="J276">
            <v>0</v>
          </cell>
          <cell r="K276">
            <v>0</v>
          </cell>
          <cell r="L276">
            <v>0</v>
          </cell>
        </row>
        <row r="276">
          <cell r="N276">
            <v>0.063747523050103</v>
          </cell>
        </row>
        <row r="276">
          <cell r="R276">
            <v>0</v>
          </cell>
        </row>
        <row r="277">
          <cell r="D277">
            <v>45108</v>
          </cell>
          <cell r="E277">
            <v>5.5</v>
          </cell>
          <cell r="F277">
            <v>0</v>
          </cell>
          <cell r="G277">
            <v>0</v>
          </cell>
          <cell r="H277">
            <v>0</v>
          </cell>
        </row>
        <row r="277">
          <cell r="J277">
            <v>0</v>
          </cell>
          <cell r="K277">
            <v>0</v>
          </cell>
          <cell r="L277">
            <v>0</v>
          </cell>
        </row>
        <row r="277">
          <cell r="N277">
            <v>0.063744731482218</v>
          </cell>
        </row>
        <row r="277">
          <cell r="R277">
            <v>0</v>
          </cell>
        </row>
        <row r="278">
          <cell r="D278">
            <v>45139</v>
          </cell>
          <cell r="E278">
            <v>5.52</v>
          </cell>
          <cell r="F278">
            <v>0</v>
          </cell>
          <cell r="G278">
            <v>0</v>
          </cell>
          <cell r="H278">
            <v>0</v>
          </cell>
        </row>
        <row r="278">
          <cell r="J278">
            <v>0</v>
          </cell>
          <cell r="K278">
            <v>0</v>
          </cell>
          <cell r="L278">
            <v>0</v>
          </cell>
        </row>
        <row r="278">
          <cell r="N278">
            <v>0.063741846862074</v>
          </cell>
        </row>
        <row r="278">
          <cell r="R278">
            <v>0</v>
          </cell>
        </row>
        <row r="279">
          <cell r="D279">
            <v>45170</v>
          </cell>
          <cell r="E279">
            <v>5.541</v>
          </cell>
          <cell r="F279">
            <v>0</v>
          </cell>
          <cell r="G279">
            <v>0</v>
          </cell>
          <cell r="H279">
            <v>0</v>
          </cell>
        </row>
        <row r="279">
          <cell r="J279">
            <v>0</v>
          </cell>
          <cell r="K279">
            <v>0</v>
          </cell>
          <cell r="L279">
            <v>0</v>
          </cell>
        </row>
        <row r="279">
          <cell r="N279">
            <v>0.063738962241933</v>
          </cell>
        </row>
        <row r="279">
          <cell r="R279">
            <v>0</v>
          </cell>
        </row>
        <row r="280">
          <cell r="D280">
            <v>45200</v>
          </cell>
          <cell r="E280">
            <v>5.571</v>
          </cell>
          <cell r="F280">
            <v>0</v>
          </cell>
          <cell r="G280">
            <v>0</v>
          </cell>
          <cell r="H280">
            <v>0</v>
          </cell>
        </row>
        <row r="280">
          <cell r="J280">
            <v>0</v>
          </cell>
          <cell r="K280">
            <v>0</v>
          </cell>
          <cell r="L280">
            <v>0</v>
          </cell>
        </row>
        <row r="280">
          <cell r="N280">
            <v>0.063736170674057</v>
          </cell>
        </row>
        <row r="280">
          <cell r="R280">
            <v>0</v>
          </cell>
        </row>
        <row r="281">
          <cell r="D281">
            <v>45231</v>
          </cell>
          <cell r="E281">
            <v>5.711</v>
          </cell>
          <cell r="F281">
            <v>0</v>
          </cell>
          <cell r="G281">
            <v>0</v>
          </cell>
          <cell r="H281">
            <v>0</v>
          </cell>
        </row>
        <row r="281">
          <cell r="J281">
            <v>0</v>
          </cell>
          <cell r="K281">
            <v>0</v>
          </cell>
          <cell r="L281">
            <v>0</v>
          </cell>
        </row>
        <row r="281">
          <cell r="N281">
            <v>0.063733286053921</v>
          </cell>
        </row>
        <row r="281">
          <cell r="R281">
            <v>0</v>
          </cell>
        </row>
        <row r="282">
          <cell r="D282">
            <v>45261</v>
          </cell>
          <cell r="E282">
            <v>5.836</v>
          </cell>
          <cell r="F282">
            <v>0</v>
          </cell>
          <cell r="G282">
            <v>0</v>
          </cell>
          <cell r="H282">
            <v>0</v>
          </cell>
        </row>
        <row r="282">
          <cell r="J282">
            <v>0</v>
          </cell>
          <cell r="K282">
            <v>0</v>
          </cell>
          <cell r="L282">
            <v>0</v>
          </cell>
        </row>
        <row r="282">
          <cell r="N282">
            <v>0.06373049448605</v>
          </cell>
        </row>
        <row r="282">
          <cell r="R282">
            <v>0</v>
          </cell>
        </row>
        <row r="283">
          <cell r="F283">
            <v>0</v>
          </cell>
          <cell r="G283">
            <v>0</v>
          </cell>
          <cell r="H283">
            <v>0</v>
          </cell>
        </row>
        <row r="283">
          <cell r="J283">
            <v>0</v>
          </cell>
          <cell r="K283">
            <v>0</v>
          </cell>
          <cell r="L283">
            <v>0</v>
          </cell>
        </row>
        <row r="283">
          <cell r="N283">
            <v>0.063727609865919</v>
          </cell>
        </row>
        <row r="283">
          <cell r="R283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</row>
        <row r="284">
          <cell r="J284">
            <v>0</v>
          </cell>
          <cell r="K284">
            <v>0</v>
          </cell>
          <cell r="L284">
            <v>0</v>
          </cell>
        </row>
        <row r="284">
          <cell r="N284">
            <v>0.063724725245791</v>
          </cell>
        </row>
        <row r="284">
          <cell r="R284">
            <v>0</v>
          </cell>
        </row>
        <row r="285">
          <cell r="F285">
            <v>0</v>
          </cell>
          <cell r="G285">
            <v>0</v>
          </cell>
          <cell r="H285">
            <v>0</v>
          </cell>
        </row>
        <row r="285">
          <cell r="J285">
            <v>0</v>
          </cell>
          <cell r="K285">
            <v>0</v>
          </cell>
          <cell r="L285">
            <v>0</v>
          </cell>
        </row>
        <row r="285">
          <cell r="N285">
            <v>0.063722026730191</v>
          </cell>
        </row>
        <row r="285">
          <cell r="R285">
            <v>0</v>
          </cell>
        </row>
        <row r="286">
          <cell r="F286">
            <v>0</v>
          </cell>
          <cell r="G286">
            <v>0</v>
          </cell>
          <cell r="H286">
            <v>0</v>
          </cell>
        </row>
        <row r="286">
          <cell r="J286">
            <v>0</v>
          </cell>
          <cell r="K286">
            <v>0</v>
          </cell>
          <cell r="L286">
            <v>0</v>
          </cell>
        </row>
        <row r="286">
          <cell r="N286">
            <v>0.063719142110068</v>
          </cell>
        </row>
        <row r="286">
          <cell r="R286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</row>
        <row r="287">
          <cell r="J287">
            <v>0</v>
          </cell>
          <cell r="K287">
            <v>0</v>
          </cell>
          <cell r="L287">
            <v>0</v>
          </cell>
        </row>
        <row r="287">
          <cell r="N287">
            <v>0.063716350542211</v>
          </cell>
        </row>
        <row r="287">
          <cell r="R287">
            <v>0</v>
          </cell>
        </row>
        <row r="288">
          <cell r="F288">
            <v>0</v>
          </cell>
          <cell r="G288">
            <v>0</v>
          </cell>
          <cell r="H288">
            <v>0</v>
          </cell>
        </row>
        <row r="288">
          <cell r="J288">
            <v>0</v>
          </cell>
          <cell r="K288">
            <v>0</v>
          </cell>
          <cell r="L288">
            <v>0</v>
          </cell>
        </row>
        <row r="288">
          <cell r="N288">
            <v>0.063713465922094</v>
          </cell>
        </row>
        <row r="288">
          <cell r="R288">
            <v>0</v>
          </cell>
        </row>
        <row r="289">
          <cell r="F289">
            <v>0</v>
          </cell>
          <cell r="G289">
            <v>0</v>
          </cell>
          <cell r="H289">
            <v>0</v>
          </cell>
        </row>
        <row r="289">
          <cell r="J289">
            <v>0</v>
          </cell>
          <cell r="K289">
            <v>0</v>
          </cell>
          <cell r="L289">
            <v>0</v>
          </cell>
        </row>
        <row r="289">
          <cell r="N289">
            <v>0.063710674354241</v>
          </cell>
        </row>
        <row r="289">
          <cell r="R289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</row>
        <row r="290">
          <cell r="J290">
            <v>0</v>
          </cell>
          <cell r="K290">
            <v>0</v>
          </cell>
          <cell r="L290">
            <v>0</v>
          </cell>
        </row>
        <row r="290">
          <cell r="N290">
            <v>0.06370778973413</v>
          </cell>
        </row>
        <row r="290">
          <cell r="R290">
            <v>0</v>
          </cell>
        </row>
        <row r="291">
          <cell r="F291">
            <v>0</v>
          </cell>
          <cell r="G291">
            <v>0</v>
          </cell>
          <cell r="H291">
            <v>0</v>
          </cell>
        </row>
        <row r="291">
          <cell r="J291">
            <v>0</v>
          </cell>
          <cell r="K291">
            <v>0</v>
          </cell>
          <cell r="L291">
            <v>0</v>
          </cell>
        </row>
        <row r="291">
          <cell r="N291">
            <v>0.063704905114021</v>
          </cell>
        </row>
        <row r="291">
          <cell r="R291">
            <v>0</v>
          </cell>
        </row>
        <row r="292">
          <cell r="F292">
            <v>0</v>
          </cell>
          <cell r="G292">
            <v>0</v>
          </cell>
          <cell r="H292">
            <v>0</v>
          </cell>
        </row>
        <row r="292">
          <cell r="J292">
            <v>0</v>
          </cell>
          <cell r="K292">
            <v>0</v>
          </cell>
          <cell r="L292">
            <v>0</v>
          </cell>
        </row>
        <row r="292">
          <cell r="N292">
            <v>0.063702113546176</v>
          </cell>
        </row>
        <row r="292">
          <cell r="R292">
            <v>0</v>
          </cell>
        </row>
        <row r="293">
          <cell r="F293">
            <v>0</v>
          </cell>
          <cell r="G293">
            <v>0</v>
          </cell>
          <cell r="H293">
            <v>0</v>
          </cell>
        </row>
        <row r="293">
          <cell r="J293">
            <v>0</v>
          </cell>
          <cell r="K293">
            <v>0</v>
          </cell>
          <cell r="L293">
            <v>0</v>
          </cell>
        </row>
        <row r="293">
          <cell r="N293">
            <v>0.063699228926073</v>
          </cell>
        </row>
        <row r="293">
          <cell r="R293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</row>
        <row r="294">
          <cell r="J294">
            <v>0</v>
          </cell>
          <cell r="K294">
            <v>0</v>
          </cell>
          <cell r="L294">
            <v>0</v>
          </cell>
        </row>
        <row r="294">
          <cell r="N294">
            <v>0.063696437358234</v>
          </cell>
        </row>
        <row r="294">
          <cell r="R294">
            <v>0</v>
          </cell>
        </row>
        <row r="295">
          <cell r="F295">
            <v>0</v>
          </cell>
          <cell r="G295">
            <v>0</v>
          </cell>
          <cell r="H295">
            <v>0</v>
          </cell>
        </row>
        <row r="295">
          <cell r="J295">
            <v>0</v>
          </cell>
          <cell r="K295">
            <v>0</v>
          </cell>
          <cell r="L295">
            <v>0</v>
          </cell>
        </row>
        <row r="295">
          <cell r="N295">
            <v>0.063693552738135</v>
          </cell>
        </row>
        <row r="295">
          <cell r="R295">
            <v>0</v>
          </cell>
        </row>
        <row r="296">
          <cell r="F296">
            <v>0</v>
          </cell>
          <cell r="G296">
            <v>0</v>
          </cell>
          <cell r="H296">
            <v>0</v>
          </cell>
        </row>
        <row r="296">
          <cell r="J296">
            <v>0</v>
          </cell>
          <cell r="K296">
            <v>0</v>
          </cell>
          <cell r="L296">
            <v>0</v>
          </cell>
        </row>
        <row r="296">
          <cell r="N296">
            <v>0.06369066811804</v>
          </cell>
        </row>
        <row r="296">
          <cell r="R296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</row>
        <row r="297">
          <cell r="J297">
            <v>0</v>
          </cell>
          <cell r="K297">
            <v>0</v>
          </cell>
          <cell r="L297">
            <v>0</v>
          </cell>
        </row>
        <row r="297">
          <cell r="N297">
            <v>0.063688062654731</v>
          </cell>
        </row>
        <row r="297">
          <cell r="R297">
            <v>0</v>
          </cell>
        </row>
        <row r="298">
          <cell r="F298">
            <v>0</v>
          </cell>
          <cell r="G298">
            <v>0</v>
          </cell>
          <cell r="H298">
            <v>0</v>
          </cell>
        </row>
        <row r="298">
          <cell r="J298">
            <v>0</v>
          </cell>
          <cell r="K298">
            <v>0</v>
          </cell>
          <cell r="L298">
            <v>0</v>
          </cell>
        </row>
        <row r="298">
          <cell r="N298">
            <v>0.063685178034641</v>
          </cell>
        </row>
        <row r="298">
          <cell r="R298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</row>
        <row r="299">
          <cell r="J299">
            <v>0</v>
          </cell>
          <cell r="K299">
            <v>0</v>
          </cell>
          <cell r="L299">
            <v>0</v>
          </cell>
        </row>
        <row r="299">
          <cell r="N299">
            <v>0.063682386466815</v>
          </cell>
        </row>
        <row r="299">
          <cell r="R299">
            <v>0</v>
          </cell>
        </row>
        <row r="300">
          <cell r="F300">
            <v>0</v>
          </cell>
          <cell r="G300">
            <v>0</v>
          </cell>
          <cell r="H300">
            <v>0</v>
          </cell>
        </row>
        <row r="300">
          <cell r="J300">
            <v>0</v>
          </cell>
          <cell r="K300">
            <v>0</v>
          </cell>
          <cell r="L300">
            <v>0</v>
          </cell>
        </row>
        <row r="300">
          <cell r="N300">
            <v>0.06367950184673</v>
          </cell>
        </row>
        <row r="300">
          <cell r="R300">
            <v>0</v>
          </cell>
        </row>
        <row r="301">
          <cell r="F301">
            <v>0</v>
          </cell>
          <cell r="G301">
            <v>0</v>
          </cell>
          <cell r="H301">
            <v>0</v>
          </cell>
        </row>
        <row r="301">
          <cell r="J301">
            <v>0</v>
          </cell>
          <cell r="K301">
            <v>0</v>
          </cell>
          <cell r="L301">
            <v>0</v>
          </cell>
        </row>
        <row r="301">
          <cell r="N301">
            <v>0.063676710278909</v>
          </cell>
        </row>
        <row r="301">
          <cell r="R301">
            <v>0</v>
          </cell>
        </row>
        <row r="302">
          <cell r="F302">
            <v>0</v>
          </cell>
          <cell r="G302">
            <v>0</v>
          </cell>
          <cell r="H302">
            <v>0</v>
          </cell>
        </row>
        <row r="302">
          <cell r="J302">
            <v>0</v>
          </cell>
          <cell r="K302">
            <v>0</v>
          </cell>
          <cell r="L302">
            <v>0</v>
          </cell>
        </row>
        <row r="302">
          <cell r="N302">
            <v>0.06367382565883</v>
          </cell>
        </row>
        <row r="302">
          <cell r="R302">
            <v>0</v>
          </cell>
        </row>
        <row r="303">
          <cell r="F303">
            <v>0</v>
          </cell>
          <cell r="G303">
            <v>0</v>
          </cell>
          <cell r="H303">
            <v>0</v>
          </cell>
        </row>
        <row r="303">
          <cell r="J303">
            <v>0</v>
          </cell>
          <cell r="K303">
            <v>0</v>
          </cell>
          <cell r="L303">
            <v>0</v>
          </cell>
        </row>
        <row r="303">
          <cell r="N303">
            <v>0.063670941038754</v>
          </cell>
        </row>
        <row r="303">
          <cell r="R303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</row>
        <row r="304">
          <cell r="J304">
            <v>0</v>
          </cell>
          <cell r="K304">
            <v>0</v>
          </cell>
          <cell r="L304">
            <v>0</v>
          </cell>
        </row>
        <row r="304">
          <cell r="N304">
            <v>0.063668149470941</v>
          </cell>
        </row>
        <row r="304">
          <cell r="R304">
            <v>0</v>
          </cell>
        </row>
        <row r="305">
          <cell r="F305">
            <v>0</v>
          </cell>
          <cell r="G305">
            <v>0</v>
          </cell>
          <cell r="H305">
            <v>0</v>
          </cell>
        </row>
        <row r="305">
          <cell r="J305">
            <v>0</v>
          </cell>
          <cell r="K305">
            <v>0</v>
          </cell>
          <cell r="L305">
            <v>0</v>
          </cell>
        </row>
        <row r="305">
          <cell r="N305">
            <v>0.06366526485087</v>
          </cell>
        </row>
        <row r="305">
          <cell r="R305">
            <v>0</v>
          </cell>
        </row>
        <row r="306">
          <cell r="F306">
            <v>0</v>
          </cell>
          <cell r="G306">
            <v>0</v>
          </cell>
          <cell r="H306">
            <v>0</v>
          </cell>
        </row>
        <row r="306">
          <cell r="J306">
            <v>0</v>
          </cell>
          <cell r="K306">
            <v>0</v>
          </cell>
          <cell r="L306">
            <v>0</v>
          </cell>
        </row>
        <row r="306">
          <cell r="N306">
            <v>0.063662473283062</v>
          </cell>
        </row>
        <row r="306">
          <cell r="R306">
            <v>0</v>
          </cell>
        </row>
        <row r="307">
          <cell r="F307">
            <v>0</v>
          </cell>
          <cell r="G307">
            <v>0</v>
          </cell>
          <cell r="H307">
            <v>0</v>
          </cell>
        </row>
        <row r="307">
          <cell r="J307">
            <v>0</v>
          </cell>
          <cell r="K307">
            <v>0</v>
          </cell>
          <cell r="L307">
            <v>0</v>
          </cell>
        </row>
        <row r="307">
          <cell r="N307">
            <v>0.063659588663</v>
          </cell>
        </row>
        <row r="307">
          <cell r="R307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</row>
        <row r="308">
          <cell r="J308">
            <v>0</v>
          </cell>
          <cell r="K308">
            <v>0</v>
          </cell>
          <cell r="L308">
            <v>0</v>
          </cell>
        </row>
        <row r="308">
          <cell r="N308">
            <v>0.063656704042934</v>
          </cell>
        </row>
        <row r="308">
          <cell r="R308">
            <v>0</v>
          </cell>
        </row>
        <row r="309">
          <cell r="F309">
            <v>0</v>
          </cell>
          <cell r="G309">
            <v>0</v>
          </cell>
          <cell r="H309">
            <v>0</v>
          </cell>
        </row>
        <row r="309">
          <cell r="J309">
            <v>0</v>
          </cell>
          <cell r="K309">
            <v>0</v>
          </cell>
          <cell r="L309">
            <v>0</v>
          </cell>
        </row>
        <row r="309">
          <cell r="N309">
            <v>0.063654098579654</v>
          </cell>
        </row>
        <row r="309">
          <cell r="R309">
            <v>0</v>
          </cell>
        </row>
        <row r="310">
          <cell r="F310">
            <v>0</v>
          </cell>
          <cell r="G310">
            <v>0</v>
          </cell>
          <cell r="H310">
            <v>0</v>
          </cell>
        </row>
        <row r="310">
          <cell r="J310">
            <v>0</v>
          </cell>
          <cell r="K310">
            <v>0</v>
          </cell>
          <cell r="L310">
            <v>0</v>
          </cell>
        </row>
        <row r="310">
          <cell r="N310">
            <v>0.063651213959596</v>
          </cell>
        </row>
        <row r="310">
          <cell r="R310">
            <v>0</v>
          </cell>
        </row>
        <row r="311">
          <cell r="F311">
            <v>0</v>
          </cell>
          <cell r="G311">
            <v>0</v>
          </cell>
          <cell r="H311">
            <v>0</v>
          </cell>
        </row>
        <row r="311">
          <cell r="J311">
            <v>0</v>
          </cell>
          <cell r="K311">
            <v>0</v>
          </cell>
          <cell r="L311">
            <v>0</v>
          </cell>
        </row>
        <row r="311">
          <cell r="N311">
            <v>0.063648422391802</v>
          </cell>
        </row>
        <row r="311">
          <cell r="R311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</row>
        <row r="312">
          <cell r="J312">
            <v>0</v>
          </cell>
          <cell r="K312">
            <v>0</v>
          </cell>
          <cell r="L312">
            <v>0</v>
          </cell>
        </row>
        <row r="312">
          <cell r="N312">
            <v>0.06364553777175</v>
          </cell>
        </row>
        <row r="312">
          <cell r="R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</row>
        <row r="313">
          <cell r="J313">
            <v>0</v>
          </cell>
          <cell r="K313">
            <v>0</v>
          </cell>
          <cell r="L313">
            <v>0</v>
          </cell>
        </row>
        <row r="313">
          <cell r="N313">
            <v>0.06364274620396</v>
          </cell>
        </row>
        <row r="313">
          <cell r="R313">
            <v>0</v>
          </cell>
        </row>
        <row r="314">
          <cell r="F314">
            <v>0</v>
          </cell>
          <cell r="G314">
            <v>0</v>
          </cell>
          <cell r="H314">
            <v>0</v>
          </cell>
        </row>
        <row r="314">
          <cell r="J314">
            <v>0</v>
          </cell>
          <cell r="K314">
            <v>0</v>
          </cell>
          <cell r="L314">
            <v>0</v>
          </cell>
        </row>
        <row r="314">
          <cell r="N314">
            <v>0.063639861583914</v>
          </cell>
        </row>
        <row r="314">
          <cell r="R314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</row>
        <row r="315">
          <cell r="J315">
            <v>0</v>
          </cell>
          <cell r="K315">
            <v>0</v>
          </cell>
          <cell r="L315">
            <v>0</v>
          </cell>
        </row>
        <row r="315">
          <cell r="N315">
            <v>0.06363697696387</v>
          </cell>
        </row>
        <row r="315">
          <cell r="R315">
            <v>0</v>
          </cell>
        </row>
        <row r="316">
          <cell r="F316">
            <v>0</v>
          </cell>
          <cell r="G316">
            <v>0</v>
          </cell>
          <cell r="H316">
            <v>0</v>
          </cell>
        </row>
        <row r="316">
          <cell r="J316">
            <v>0</v>
          </cell>
          <cell r="K316">
            <v>0</v>
          </cell>
          <cell r="L316">
            <v>0</v>
          </cell>
        </row>
        <row r="316">
          <cell r="N316">
            <v>0.063634185396088</v>
          </cell>
        </row>
        <row r="316">
          <cell r="R316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</row>
        <row r="317">
          <cell r="J317">
            <v>0</v>
          </cell>
          <cell r="K317">
            <v>0</v>
          </cell>
          <cell r="L317">
            <v>0</v>
          </cell>
        </row>
        <row r="317">
          <cell r="N317">
            <v>0.06363130077605</v>
          </cell>
        </row>
        <row r="317">
          <cell r="R317">
            <v>0</v>
          </cell>
        </row>
        <row r="318">
          <cell r="F318">
            <v>0</v>
          </cell>
          <cell r="G318">
            <v>0</v>
          </cell>
          <cell r="H318">
            <v>0</v>
          </cell>
        </row>
        <row r="318">
          <cell r="J318">
            <v>0</v>
          </cell>
          <cell r="K318">
            <v>0</v>
          </cell>
          <cell r="L318">
            <v>0</v>
          </cell>
        </row>
        <row r="318">
          <cell r="N318">
            <v>0.063628509208273</v>
          </cell>
        </row>
        <row r="318">
          <cell r="R318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</row>
        <row r="319">
          <cell r="J319">
            <v>0</v>
          </cell>
          <cell r="K319">
            <v>0</v>
          </cell>
          <cell r="L319">
            <v>0</v>
          </cell>
        </row>
        <row r="319">
          <cell r="N319">
            <v>0.063625624588241</v>
          </cell>
        </row>
        <row r="319">
          <cell r="R319">
            <v>0</v>
          </cell>
        </row>
        <row r="320">
          <cell r="F320">
            <v>0</v>
          </cell>
          <cell r="G320">
            <v>0</v>
          </cell>
          <cell r="H320">
            <v>0</v>
          </cell>
        </row>
        <row r="320">
          <cell r="J320">
            <v>0</v>
          </cell>
          <cell r="K320">
            <v>0</v>
          </cell>
          <cell r="L320">
            <v>0</v>
          </cell>
        </row>
        <row r="320">
          <cell r="N320">
            <v>0.06362273996821</v>
          </cell>
        </row>
        <row r="320">
          <cell r="R320">
            <v>0</v>
          </cell>
        </row>
        <row r="321">
          <cell r="F321">
            <v>0</v>
          </cell>
          <cell r="G321">
            <v>0</v>
          </cell>
          <cell r="H321">
            <v>0</v>
          </cell>
        </row>
        <row r="321">
          <cell r="J321">
            <v>0</v>
          </cell>
          <cell r="K321">
            <v>0</v>
          </cell>
          <cell r="L321">
            <v>0</v>
          </cell>
        </row>
        <row r="321">
          <cell r="N321">
            <v>0.063620134504959</v>
          </cell>
        </row>
        <row r="321">
          <cell r="R321">
            <v>0</v>
          </cell>
        </row>
        <row r="322">
          <cell r="F322">
            <v>0</v>
          </cell>
          <cell r="G322">
            <v>0</v>
          </cell>
          <cell r="H322">
            <v>0</v>
          </cell>
        </row>
        <row r="322">
          <cell r="J322">
            <v>0</v>
          </cell>
          <cell r="K322">
            <v>0</v>
          </cell>
          <cell r="L322">
            <v>0</v>
          </cell>
        </row>
        <row r="322">
          <cell r="N322">
            <v>0.063617249884935</v>
          </cell>
        </row>
        <row r="322">
          <cell r="R322">
            <v>0</v>
          </cell>
        </row>
        <row r="323">
          <cell r="F323">
            <v>0</v>
          </cell>
          <cell r="G323">
            <v>0</v>
          </cell>
          <cell r="H323">
            <v>0</v>
          </cell>
        </row>
        <row r="323">
          <cell r="J323">
            <v>0</v>
          </cell>
          <cell r="K323">
            <v>0</v>
          </cell>
          <cell r="L323">
            <v>0</v>
          </cell>
        </row>
        <row r="323">
          <cell r="N323">
            <v>0.063614458317172</v>
          </cell>
        </row>
        <row r="323">
          <cell r="R323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</row>
        <row r="324">
          <cell r="J324">
            <v>0</v>
          </cell>
          <cell r="K324">
            <v>0</v>
          </cell>
          <cell r="L324">
            <v>0</v>
          </cell>
        </row>
        <row r="324">
          <cell r="N324">
            <v>0.063611573697151</v>
          </cell>
        </row>
        <row r="324">
          <cell r="R324">
            <v>0</v>
          </cell>
        </row>
        <row r="325">
          <cell r="F325">
            <v>0</v>
          </cell>
          <cell r="G325">
            <v>0</v>
          </cell>
          <cell r="H325">
            <v>0</v>
          </cell>
        </row>
        <row r="325">
          <cell r="J325">
            <v>0</v>
          </cell>
          <cell r="K325">
            <v>0</v>
          </cell>
          <cell r="L325">
            <v>0</v>
          </cell>
        </row>
        <row r="325">
          <cell r="N325">
            <v>0.063608782129393</v>
          </cell>
        </row>
        <row r="325">
          <cell r="R325">
            <v>0</v>
          </cell>
        </row>
        <row r="326">
          <cell r="F326">
            <v>0</v>
          </cell>
          <cell r="G326">
            <v>0</v>
          </cell>
          <cell r="H326">
            <v>0</v>
          </cell>
        </row>
        <row r="326">
          <cell r="J326">
            <v>0</v>
          </cell>
          <cell r="K326">
            <v>0</v>
          </cell>
          <cell r="L326">
            <v>0</v>
          </cell>
        </row>
        <row r="326">
          <cell r="N326">
            <v>0.06360589750938</v>
          </cell>
        </row>
        <row r="326">
          <cell r="R326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</row>
        <row r="327">
          <cell r="J327">
            <v>0</v>
          </cell>
          <cell r="K327">
            <v>0</v>
          </cell>
          <cell r="L327">
            <v>0</v>
          </cell>
        </row>
        <row r="327">
          <cell r="N327">
            <v>0.063603012889368</v>
          </cell>
        </row>
        <row r="327">
          <cell r="R327">
            <v>0</v>
          </cell>
        </row>
        <row r="328">
          <cell r="F328">
            <v>0</v>
          </cell>
          <cell r="G328">
            <v>0</v>
          </cell>
          <cell r="H328">
            <v>0</v>
          </cell>
        </row>
        <row r="328">
          <cell r="J328">
            <v>0</v>
          </cell>
          <cell r="K328">
            <v>0</v>
          </cell>
          <cell r="L328">
            <v>0</v>
          </cell>
        </row>
        <row r="328">
          <cell r="N328">
            <v>0.063600221321618</v>
          </cell>
        </row>
        <row r="328">
          <cell r="R328">
            <v>0</v>
          </cell>
        </row>
        <row r="329">
          <cell r="F329">
            <v>0</v>
          </cell>
          <cell r="G329">
            <v>0</v>
          </cell>
          <cell r="H329">
            <v>0</v>
          </cell>
        </row>
        <row r="329">
          <cell r="J329">
            <v>0</v>
          </cell>
          <cell r="K329">
            <v>0</v>
          </cell>
          <cell r="L329">
            <v>0</v>
          </cell>
        </row>
        <row r="329">
          <cell r="N329">
            <v>0.063597336701612</v>
          </cell>
        </row>
        <row r="329">
          <cell r="R329">
            <v>0</v>
          </cell>
        </row>
        <row r="330">
          <cell r="F330">
            <v>0</v>
          </cell>
          <cell r="G330">
            <v>0</v>
          </cell>
          <cell r="H330">
            <v>0</v>
          </cell>
        </row>
        <row r="330">
          <cell r="J330">
            <v>0</v>
          </cell>
          <cell r="K330">
            <v>0</v>
          </cell>
          <cell r="L330">
            <v>0</v>
          </cell>
        </row>
        <row r="330">
          <cell r="N330">
            <v>0.063594545133867</v>
          </cell>
        </row>
        <row r="330">
          <cell r="R330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</row>
        <row r="331">
          <cell r="J331">
            <v>0</v>
          </cell>
          <cell r="K331">
            <v>0</v>
          </cell>
          <cell r="L331">
            <v>0</v>
          </cell>
        </row>
        <row r="331">
          <cell r="N331">
            <v>0.063591660513867</v>
          </cell>
        </row>
        <row r="331">
          <cell r="R331">
            <v>0</v>
          </cell>
        </row>
        <row r="332">
          <cell r="F332">
            <v>0</v>
          </cell>
          <cell r="G332">
            <v>0</v>
          </cell>
          <cell r="H332">
            <v>0</v>
          </cell>
        </row>
        <row r="332">
          <cell r="J332">
            <v>0</v>
          </cell>
          <cell r="K332">
            <v>0</v>
          </cell>
          <cell r="L332">
            <v>0</v>
          </cell>
        </row>
        <row r="332">
          <cell r="N332">
            <v>0.063588775893869</v>
          </cell>
        </row>
        <row r="332">
          <cell r="R332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</row>
        <row r="333">
          <cell r="J333">
            <v>0</v>
          </cell>
          <cell r="K333">
            <v>0</v>
          </cell>
          <cell r="L333">
            <v>0</v>
          </cell>
        </row>
        <row r="333">
          <cell r="N333">
            <v>0.06358607737839</v>
          </cell>
        </row>
        <row r="333">
          <cell r="R333">
            <v>0</v>
          </cell>
        </row>
        <row r="334">
          <cell r="F334">
            <v>0</v>
          </cell>
          <cell r="G334">
            <v>0</v>
          </cell>
          <cell r="H334">
            <v>0</v>
          </cell>
        </row>
        <row r="334">
          <cell r="J334">
            <v>0</v>
          </cell>
          <cell r="K334">
            <v>0</v>
          </cell>
          <cell r="L334">
            <v>0</v>
          </cell>
        </row>
        <row r="334">
          <cell r="N334">
            <v>0.063583192758398</v>
          </cell>
        </row>
        <row r="334">
          <cell r="R334">
            <v>0</v>
          </cell>
        </row>
        <row r="335">
          <cell r="F335">
            <v>0</v>
          </cell>
          <cell r="G335">
            <v>0</v>
          </cell>
          <cell r="H335">
            <v>0</v>
          </cell>
        </row>
        <row r="335">
          <cell r="J335">
            <v>0</v>
          </cell>
          <cell r="K335">
            <v>0</v>
          </cell>
          <cell r="L335">
            <v>0</v>
          </cell>
        </row>
        <row r="335">
          <cell r="N335">
            <v>0.063580401190666</v>
          </cell>
        </row>
        <row r="335">
          <cell r="R335">
            <v>0</v>
          </cell>
        </row>
        <row r="336">
          <cell r="F336">
            <v>0</v>
          </cell>
          <cell r="G336">
            <v>0</v>
          </cell>
          <cell r="H336">
            <v>0</v>
          </cell>
        </row>
        <row r="336">
          <cell r="J336">
            <v>0</v>
          </cell>
          <cell r="K336">
            <v>0</v>
          </cell>
          <cell r="L336">
            <v>0</v>
          </cell>
        </row>
        <row r="336">
          <cell r="N336">
            <v>0.063577516570679</v>
          </cell>
        </row>
        <row r="336">
          <cell r="R336">
            <v>0</v>
          </cell>
        </row>
        <row r="337">
          <cell r="F337">
            <v>0</v>
          </cell>
          <cell r="G337">
            <v>0</v>
          </cell>
          <cell r="H337">
            <v>0</v>
          </cell>
        </row>
        <row r="337">
          <cell r="J337">
            <v>0</v>
          </cell>
          <cell r="K337">
            <v>0</v>
          </cell>
          <cell r="L337">
            <v>0</v>
          </cell>
        </row>
        <row r="337">
          <cell r="N337">
            <v>0.063574725002952</v>
          </cell>
        </row>
        <row r="337">
          <cell r="R337">
            <v>0</v>
          </cell>
        </row>
        <row r="338">
          <cell r="F338">
            <v>0</v>
          </cell>
          <cell r="G338">
            <v>0</v>
          </cell>
          <cell r="H338">
            <v>0</v>
          </cell>
        </row>
        <row r="338">
          <cell r="J338">
            <v>0</v>
          </cell>
          <cell r="K338">
            <v>0</v>
          </cell>
          <cell r="L338">
            <v>0</v>
          </cell>
        </row>
        <row r="338">
          <cell r="N338">
            <v>0.06357184038297</v>
          </cell>
        </row>
        <row r="338">
          <cell r="R338">
            <v>0</v>
          </cell>
        </row>
        <row r="339">
          <cell r="F339">
            <v>0</v>
          </cell>
          <cell r="G339">
            <v>0</v>
          </cell>
          <cell r="H339">
            <v>0</v>
          </cell>
        </row>
        <row r="339">
          <cell r="J339">
            <v>0</v>
          </cell>
          <cell r="K339">
            <v>0</v>
          </cell>
          <cell r="L339">
            <v>0</v>
          </cell>
        </row>
        <row r="339">
          <cell r="N339">
            <v>0.063568955763</v>
          </cell>
        </row>
        <row r="339">
          <cell r="R339">
            <v>0</v>
          </cell>
        </row>
        <row r="340">
          <cell r="F340">
            <v>0</v>
          </cell>
          <cell r="G340">
            <v>0</v>
          </cell>
          <cell r="H340">
            <v>0</v>
          </cell>
        </row>
        <row r="340">
          <cell r="J340">
            <v>0</v>
          </cell>
          <cell r="K340">
            <v>0</v>
          </cell>
          <cell r="L340">
            <v>0</v>
          </cell>
        </row>
        <row r="340">
          <cell r="N340">
            <v>0.063566164195273</v>
          </cell>
        </row>
        <row r="340">
          <cell r="R340">
            <v>0</v>
          </cell>
        </row>
        <row r="341">
          <cell r="F341">
            <v>0</v>
          </cell>
          <cell r="G341">
            <v>0</v>
          </cell>
          <cell r="H341">
            <v>0</v>
          </cell>
        </row>
        <row r="341">
          <cell r="J341">
            <v>0</v>
          </cell>
          <cell r="K341">
            <v>0</v>
          </cell>
          <cell r="L341">
            <v>0</v>
          </cell>
        </row>
        <row r="341">
          <cell r="N341">
            <v>0.0635632795753</v>
          </cell>
        </row>
        <row r="341">
          <cell r="R341">
            <v>0</v>
          </cell>
        </row>
        <row r="342">
          <cell r="F342">
            <v>0</v>
          </cell>
          <cell r="G342">
            <v>0</v>
          </cell>
          <cell r="H342">
            <v>0</v>
          </cell>
        </row>
        <row r="342">
          <cell r="J342">
            <v>0</v>
          </cell>
          <cell r="K342">
            <v>0</v>
          </cell>
          <cell r="L342">
            <v>0</v>
          </cell>
        </row>
        <row r="342">
          <cell r="N342">
            <v>0.063560488007587</v>
          </cell>
        </row>
        <row r="342">
          <cell r="R342">
            <v>0</v>
          </cell>
        </row>
        <row r="343">
          <cell r="F343">
            <v>0</v>
          </cell>
          <cell r="G343">
            <v>0</v>
          </cell>
          <cell r="H343">
            <v>0</v>
          </cell>
        </row>
        <row r="343">
          <cell r="J343">
            <v>0</v>
          </cell>
          <cell r="K343">
            <v>0</v>
          </cell>
          <cell r="L343">
            <v>0</v>
          </cell>
        </row>
        <row r="343">
          <cell r="N343">
            <v>0.063557603387618</v>
          </cell>
        </row>
        <row r="343">
          <cell r="R343">
            <v>0</v>
          </cell>
        </row>
        <row r="344">
          <cell r="F344">
            <v>0</v>
          </cell>
          <cell r="G344">
            <v>0</v>
          </cell>
          <cell r="H344">
            <v>0</v>
          </cell>
        </row>
        <row r="344">
          <cell r="J344">
            <v>0</v>
          </cell>
          <cell r="K344">
            <v>0</v>
          </cell>
          <cell r="L344">
            <v>0</v>
          </cell>
        </row>
        <row r="344">
          <cell r="N344">
            <v>0.063554718767654</v>
          </cell>
        </row>
        <row r="344">
          <cell r="R344">
            <v>0</v>
          </cell>
        </row>
        <row r="345">
          <cell r="F345">
            <v>0</v>
          </cell>
          <cell r="G345">
            <v>0</v>
          </cell>
          <cell r="H345">
            <v>0</v>
          </cell>
        </row>
        <row r="345">
          <cell r="J345">
            <v>0</v>
          </cell>
          <cell r="K345">
            <v>0</v>
          </cell>
          <cell r="L345">
            <v>0</v>
          </cell>
        </row>
        <row r="345">
          <cell r="N345">
            <v>0.063552113304462</v>
          </cell>
        </row>
        <row r="345">
          <cell r="R345">
            <v>0</v>
          </cell>
        </row>
        <row r="346">
          <cell r="F346">
            <v>0</v>
          </cell>
          <cell r="G346">
            <v>0</v>
          </cell>
          <cell r="H346">
            <v>0</v>
          </cell>
        </row>
        <row r="346">
          <cell r="J346">
            <v>0</v>
          </cell>
          <cell r="K346">
            <v>0</v>
          </cell>
          <cell r="L346">
            <v>0</v>
          </cell>
        </row>
        <row r="346">
          <cell r="N346">
            <v>0.063549228684502</v>
          </cell>
        </row>
        <row r="346">
          <cell r="R346">
            <v>0</v>
          </cell>
        </row>
        <row r="347">
          <cell r="F347">
            <v>0</v>
          </cell>
          <cell r="G347">
            <v>0</v>
          </cell>
          <cell r="H347">
            <v>0</v>
          </cell>
        </row>
        <row r="347">
          <cell r="J347">
            <v>0</v>
          </cell>
          <cell r="K347">
            <v>0</v>
          </cell>
          <cell r="L347">
            <v>0</v>
          </cell>
        </row>
        <row r="347">
          <cell r="N347">
            <v>0.063546437116801</v>
          </cell>
        </row>
        <row r="347">
          <cell r="R347">
            <v>0</v>
          </cell>
        </row>
        <row r="348">
          <cell r="F348">
            <v>0</v>
          </cell>
          <cell r="G348">
            <v>0</v>
          </cell>
          <cell r="H348">
            <v>0</v>
          </cell>
        </row>
        <row r="348">
          <cell r="J348">
            <v>0</v>
          </cell>
          <cell r="K348">
            <v>0</v>
          </cell>
          <cell r="L348">
            <v>0</v>
          </cell>
        </row>
        <row r="348">
          <cell r="N348">
            <v>0.063543552496847</v>
          </cell>
        </row>
        <row r="348">
          <cell r="R348">
            <v>0</v>
          </cell>
        </row>
        <row r="349">
          <cell r="F349">
            <v>0</v>
          </cell>
          <cell r="G349">
            <v>0</v>
          </cell>
          <cell r="H349">
            <v>0</v>
          </cell>
        </row>
        <row r="349">
          <cell r="J349">
            <v>0</v>
          </cell>
          <cell r="K349">
            <v>0</v>
          </cell>
          <cell r="L349">
            <v>0</v>
          </cell>
        </row>
        <row r="349">
          <cell r="N349">
            <v>0.063540760929152</v>
          </cell>
        </row>
        <row r="349">
          <cell r="R349">
            <v>0</v>
          </cell>
        </row>
        <row r="350">
          <cell r="F350">
            <v>0</v>
          </cell>
          <cell r="G350">
            <v>0</v>
          </cell>
          <cell r="H350">
            <v>0</v>
          </cell>
        </row>
        <row r="350">
          <cell r="J350">
            <v>0</v>
          </cell>
          <cell r="K350">
            <v>0</v>
          </cell>
          <cell r="L350">
            <v>0</v>
          </cell>
        </row>
        <row r="350">
          <cell r="N350">
            <v>0.063537876309203</v>
          </cell>
        </row>
        <row r="350">
          <cell r="R350">
            <v>0</v>
          </cell>
        </row>
        <row r="351">
          <cell r="F351">
            <v>0</v>
          </cell>
          <cell r="G351">
            <v>0</v>
          </cell>
          <cell r="H351">
            <v>0</v>
          </cell>
        </row>
        <row r="351">
          <cell r="J351">
            <v>0</v>
          </cell>
          <cell r="K351">
            <v>0</v>
          </cell>
          <cell r="L351">
            <v>0</v>
          </cell>
        </row>
        <row r="351">
          <cell r="N351">
            <v>0.063534991689257</v>
          </cell>
        </row>
        <row r="351">
          <cell r="R351">
            <v>0</v>
          </cell>
        </row>
        <row r="352">
          <cell r="F352">
            <v>0</v>
          </cell>
          <cell r="G352">
            <v>0</v>
          </cell>
          <cell r="H352">
            <v>0</v>
          </cell>
        </row>
        <row r="352">
          <cell r="J352">
            <v>0</v>
          </cell>
          <cell r="K352">
            <v>0</v>
          </cell>
          <cell r="L352">
            <v>0</v>
          </cell>
        </row>
        <row r="352">
          <cell r="N352">
            <v>0.063532200121569</v>
          </cell>
        </row>
        <row r="352">
          <cell r="R352">
            <v>0</v>
          </cell>
        </row>
        <row r="353">
          <cell r="F353">
            <v>0</v>
          </cell>
          <cell r="G353">
            <v>0</v>
          </cell>
          <cell r="H353">
            <v>0</v>
          </cell>
        </row>
        <row r="353">
          <cell r="J353">
            <v>0</v>
          </cell>
          <cell r="K353">
            <v>0</v>
          </cell>
          <cell r="L353">
            <v>0</v>
          </cell>
        </row>
        <row r="353">
          <cell r="N353">
            <v>0.063529315501629</v>
          </cell>
        </row>
        <row r="353">
          <cell r="R353">
            <v>0</v>
          </cell>
        </row>
        <row r="354">
          <cell r="F354">
            <v>0</v>
          </cell>
          <cell r="G354">
            <v>0</v>
          </cell>
          <cell r="H354">
            <v>0</v>
          </cell>
        </row>
        <row r="354">
          <cell r="J354">
            <v>0</v>
          </cell>
          <cell r="K354">
            <v>0</v>
          </cell>
          <cell r="L354">
            <v>0</v>
          </cell>
        </row>
        <row r="354">
          <cell r="N354">
            <v>0.063526523933946</v>
          </cell>
        </row>
        <row r="354">
          <cell r="R354">
            <v>0</v>
          </cell>
        </row>
        <row r="355">
          <cell r="N355">
            <v>0.063523639314012</v>
          </cell>
        </row>
        <row r="356">
          <cell r="N356">
            <v>0.063520754694079</v>
          </cell>
        </row>
        <row r="357">
          <cell r="N357">
            <v>0.063518149230916</v>
          </cell>
        </row>
        <row r="358">
          <cell r="N358">
            <v>0.063515264610989</v>
          </cell>
        </row>
        <row r="359">
          <cell r="N359">
            <v>0.06351247304332</v>
          </cell>
        </row>
        <row r="360">
          <cell r="N360">
            <v>0.063509588423398</v>
          </cell>
        </row>
        <row r="361">
          <cell r="N361">
            <v>0.063506796855734</v>
          </cell>
        </row>
        <row r="362">
          <cell r="N362">
            <v>0.063503912235817</v>
          </cell>
        </row>
        <row r="363">
          <cell r="N363">
            <v>0.063501027615904</v>
          </cell>
        </row>
        <row r="364">
          <cell r="N364">
            <v>0.063498236048248</v>
          </cell>
        </row>
        <row r="365">
          <cell r="N365">
            <v>0.06349535142834</v>
          </cell>
        </row>
        <row r="366">
          <cell r="N366">
            <v>0.063492559860689</v>
          </cell>
        </row>
        <row r="367">
          <cell r="N367">
            <v>0.063489675240786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2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3.85"/>
    <col collapsed="false" customWidth="true" hidden="false" outlineLevel="0" max="2" min="2" style="1" width="10.56"/>
    <col collapsed="false" customWidth="true" hidden="false" outlineLevel="0" max="3" min="3" style="2" width="14.56"/>
    <col collapsed="false" customWidth="true" hidden="false" outlineLevel="0" max="4" min="4" style="1" width="11.56"/>
    <col collapsed="false" customWidth="true" hidden="false" outlineLevel="0" max="5" min="5" style="1" width="12.7"/>
    <col collapsed="false" customWidth="false" hidden="false" outlineLevel="0" max="7" min="6" style="1" width="9.14"/>
    <col collapsed="false" customWidth="true" hidden="false" outlineLevel="0" max="8" min="8" style="1" width="15.28"/>
    <col collapsed="false" customWidth="false" hidden="false" outlineLevel="0" max="12" min="9" style="1" width="9.14"/>
    <col collapsed="false" customWidth="true" hidden="false" outlineLevel="0" max="13" min="13" style="1" width="10.41"/>
    <col collapsed="false" customWidth="false" hidden="false" outlineLevel="0" max="19" min="14" style="1" width="9.14"/>
    <col collapsed="false" customWidth="true" hidden="false" outlineLevel="0" max="20" min="20" style="1" width="10.56"/>
    <col collapsed="false" customWidth="true" hidden="false" outlineLevel="0" max="21" min="21" style="3" width="9.28"/>
    <col collapsed="false" customWidth="true" hidden="true" outlineLevel="0" max="22" min="22" style="1" width="10.56"/>
    <col collapsed="false" customWidth="true" hidden="true" outlineLevel="0" max="23" min="23" style="1" width="14.28"/>
    <col collapsed="false" customWidth="true" hidden="false" outlineLevel="0" max="24" min="24" style="1" width="11.7"/>
    <col collapsed="false" customWidth="true" hidden="false" outlineLevel="0" max="25" min="25" style="1" width="14.28"/>
    <col collapsed="false" customWidth="true" hidden="false" outlineLevel="0" max="28" min="26" style="4" width="10.56"/>
    <col collapsed="false" customWidth="true" hidden="false" outlineLevel="0" max="29" min="29" style="2" width="10.56"/>
    <col collapsed="false" customWidth="true" hidden="false" outlineLevel="0" max="30" min="30" style="2" width="16.42"/>
    <col collapsed="false" customWidth="true" hidden="false" outlineLevel="0" max="32" min="31" style="2" width="11.85"/>
    <col collapsed="false" customWidth="true" hidden="false" outlineLevel="0" max="36" min="33" style="2" width="10.56"/>
    <col collapsed="false" customWidth="false" hidden="false" outlineLevel="0" max="37" min="37" style="1" width="9.14"/>
    <col collapsed="false" customWidth="true" hidden="false" outlineLevel="0" max="38" min="38" style="1" width="14.7"/>
    <col collapsed="false" customWidth="false" hidden="false" outlineLevel="0" max="40" min="39" style="1" width="9.14"/>
    <col collapsed="false" customWidth="false" hidden="false" outlineLevel="0" max="41" min="41" style="3" width="9.14"/>
    <col collapsed="false" customWidth="false" hidden="false" outlineLevel="0" max="257" min="42" style="1" width="9.14"/>
  </cols>
  <sheetData>
    <row r="1" customFormat="false" ht="12" hidden="false" customHeight="false" outlineLevel="0" collapsed="false">
      <c r="B1" s="5" t="n">
        <f aca="true">TODAY()</f>
        <v>45926</v>
      </c>
      <c r="E1" s="6" t="n">
        <v>0.25</v>
      </c>
      <c r="F1" s="7" t="n">
        <v>0.62</v>
      </c>
      <c r="G1" s="8" t="n">
        <v>0.13</v>
      </c>
      <c r="P1" s="1" t="n">
        <v>1.03</v>
      </c>
      <c r="S1" s="1" t="n">
        <v>0.011</v>
      </c>
    </row>
    <row r="2" customFormat="false" ht="13.5" hidden="false" customHeight="true" outlineLevel="0" collapsed="false">
      <c r="C2" s="9" t="s">
        <v>0</v>
      </c>
      <c r="D2" s="9"/>
      <c r="E2" s="9"/>
      <c r="F2" s="9"/>
      <c r="G2" s="9"/>
      <c r="H2" s="9"/>
      <c r="I2" s="9"/>
      <c r="J2" s="9"/>
      <c r="K2" s="9"/>
      <c r="L2" s="9"/>
      <c r="M2" s="10" t="s">
        <v>1</v>
      </c>
      <c r="N2" s="10"/>
      <c r="O2" s="10"/>
      <c r="P2" s="10"/>
      <c r="Q2" s="10"/>
      <c r="R2" s="10"/>
      <c r="S2" s="10"/>
      <c r="T2" s="10"/>
      <c r="U2" s="10"/>
      <c r="V2" s="11"/>
      <c r="X2" s="12" t="s">
        <v>2</v>
      </c>
      <c r="Y2" s="12"/>
      <c r="Z2" s="12"/>
      <c r="AA2" s="13"/>
      <c r="AB2" s="13"/>
    </row>
    <row r="3" customFormat="false" ht="28.5" hidden="false" customHeight="true" outlineLevel="0" collapsed="false">
      <c r="C3" s="14" t="s">
        <v>3</v>
      </c>
      <c r="D3" s="15" t="s">
        <v>4</v>
      </c>
      <c r="E3" s="15" t="s">
        <v>5</v>
      </c>
      <c r="F3" s="15" t="s">
        <v>6</v>
      </c>
      <c r="G3" s="15" t="s">
        <v>7</v>
      </c>
      <c r="H3" s="16" t="s">
        <v>8</v>
      </c>
      <c r="I3" s="15" t="s">
        <v>9</v>
      </c>
      <c r="J3" s="16" t="s">
        <v>10</v>
      </c>
      <c r="K3" s="15" t="s">
        <v>11</v>
      </c>
      <c r="L3" s="17" t="s">
        <v>12</v>
      </c>
      <c r="M3" s="18" t="s">
        <v>13</v>
      </c>
      <c r="N3" s="18" t="s">
        <v>14</v>
      </c>
      <c r="O3" s="19" t="s">
        <v>15</v>
      </c>
      <c r="P3" s="20" t="s">
        <v>16</v>
      </c>
      <c r="Q3" s="21" t="s">
        <v>9</v>
      </c>
      <c r="R3" s="21" t="s">
        <v>17</v>
      </c>
      <c r="S3" s="21" t="s">
        <v>18</v>
      </c>
      <c r="T3" s="21" t="s">
        <v>19</v>
      </c>
      <c r="U3" s="22" t="s">
        <v>20</v>
      </c>
      <c r="V3" s="23" t="s">
        <v>21</v>
      </c>
      <c r="W3" s="24" t="s">
        <v>22</v>
      </c>
      <c r="X3" s="25" t="s">
        <v>23</v>
      </c>
      <c r="Y3" s="26" t="s">
        <v>24</v>
      </c>
      <c r="Z3" s="27" t="s">
        <v>25</v>
      </c>
      <c r="AA3" s="28"/>
      <c r="AB3" s="28"/>
      <c r="AC3" s="29"/>
      <c r="AD3" s="29"/>
      <c r="AE3" s="29"/>
      <c r="AF3" s="29"/>
      <c r="AG3" s="29"/>
      <c r="AH3" s="29"/>
      <c r="AI3" s="29"/>
      <c r="AJ3" s="29"/>
      <c r="AL3" s="30" t="s">
        <v>3</v>
      </c>
    </row>
    <row r="4" customFormat="false" ht="11.25" hidden="false" customHeight="false" outlineLevel="0" collapsed="false">
      <c r="A4" s="31" t="n">
        <f aca="false">B5-B4</f>
        <v>31</v>
      </c>
      <c r="B4" s="32" t="n">
        <v>36342</v>
      </c>
      <c r="C4" s="33" t="n">
        <v>1718.93103448276</v>
      </c>
      <c r="D4" s="33" t="n">
        <v>136.793103448276</v>
      </c>
      <c r="E4" s="33" t="n">
        <v>94.1034482758621</v>
      </c>
      <c r="F4" s="33" t="n">
        <v>283.103448275862</v>
      </c>
      <c r="G4" s="33" t="n">
        <v>32.8275862068966</v>
      </c>
      <c r="H4" s="34" t="n">
        <v>410.034482758621</v>
      </c>
      <c r="I4" s="33" t="n">
        <v>6.51724137931035</v>
      </c>
      <c r="J4" s="33" t="n">
        <v>1360.51724137931</v>
      </c>
      <c r="K4" s="33"/>
      <c r="L4" s="35" t="n">
        <f aca="false">SUM($C4:$G4,I4,K4)</f>
        <v>2272.27586206897</v>
      </c>
      <c r="M4" s="36"/>
      <c r="N4" s="37"/>
      <c r="O4" s="33"/>
      <c r="P4" s="33" t="n">
        <f aca="false">VLOOKUP($B4,'[3]On System'!$T$4:$U$500,2)/1000</f>
        <v>1703.93103448276</v>
      </c>
      <c r="Q4" s="33" t="n">
        <f aca="false">VLOOKUP($B4,[3]KRS!$S$4:$T$500,2)/1000</f>
        <v>364.931034482759</v>
      </c>
      <c r="R4" s="33" t="n">
        <f aca="false">VLOOKUP($B4,[3]SWG!$S$4:$T$500,2)/1000</f>
        <v>4</v>
      </c>
      <c r="S4" s="33" t="n">
        <f aca="false">VLOOKUP($B4,'[3]fuel &amp; luaf'!$S$4:$T$500,2)/1000</f>
        <v>37.9310344827586</v>
      </c>
      <c r="T4" s="33"/>
      <c r="U4" s="38" t="n">
        <f aca="false">SUM(P4:T4)</f>
        <v>2110.79310344828</v>
      </c>
      <c r="V4" s="39" t="e">
        <f aca="false">VLOOKUP($B4,'[4]PG&amp;E Inj'!$S$4:$T$500,2)/1000-VLOOKUP($B4,'[4]PG&amp;E WD'!$S$4:$T$500,2)/1000</f>
        <v>#N/A</v>
      </c>
      <c r="W4" s="39" t="e">
        <f aca="false">VLOOKUP($B4,'[4]Wild Goose'!$S$4:$T$500,2)/1000-VLOOKUP($B4,'[4]WG WD'!$S$4:$T$500,2)/1000</f>
        <v>#N/A</v>
      </c>
      <c r="X4" s="40" t="e">
        <f aca="false">SUM(V4:W4)</f>
        <v>#N/A</v>
      </c>
      <c r="Y4" s="34" t="e">
        <f aca="false">$X4*$A4</f>
        <v>#N/A</v>
      </c>
      <c r="Z4" s="35" t="n">
        <f aca="false">VLOOKUP($AD4,[3]Ops!$AG$41:$AJ$96,4)/1000</f>
        <v>100989</v>
      </c>
      <c r="AA4" s="41"/>
      <c r="AB4" s="41"/>
      <c r="AD4" s="42" t="n">
        <v>36372</v>
      </c>
      <c r="AK4" s="1" t="str">
        <f aca="false">VLOOKUP($B4,$AO$4:$AP$141,2)</f>
        <v>Summer</v>
      </c>
      <c r="AL4" s="43" t="s">
        <v>26</v>
      </c>
      <c r="AM4" s="44" t="e">
        <f aca="false">(Curves!$B3+Curves!$J3)*0.02511086+0.0097+0.05</f>
        <v>#VALUE!</v>
      </c>
      <c r="AN4" s="45" t="n">
        <v>1850</v>
      </c>
      <c r="AO4" s="46" t="n">
        <v>36342</v>
      </c>
      <c r="AP4" s="1" t="s">
        <v>27</v>
      </c>
    </row>
    <row r="5" customFormat="false" ht="11.25" hidden="false" customHeight="false" outlineLevel="0" collapsed="false">
      <c r="A5" s="31" t="n">
        <f aca="false">B6-B5</f>
        <v>31</v>
      </c>
      <c r="B5" s="47" t="n">
        <f aca="false">DATE(YEAR(B4),MONTH(B4)+1,1)</f>
        <v>36373</v>
      </c>
      <c r="C5" s="33" t="n">
        <v>1788.82142857143</v>
      </c>
      <c r="D5" s="33" t="n">
        <v>134.178571428571</v>
      </c>
      <c r="E5" s="33" t="n">
        <v>26.3214285714286</v>
      </c>
      <c r="F5" s="33" t="n">
        <v>213.285714285714</v>
      </c>
      <c r="G5" s="33" t="n">
        <v>6.32142857142857</v>
      </c>
      <c r="H5" s="34" t="n">
        <v>245.928571428571</v>
      </c>
      <c r="I5" s="33" t="n">
        <v>4.17857142857143</v>
      </c>
      <c r="J5" s="33" t="n">
        <v>1520.92857142857</v>
      </c>
      <c r="K5" s="33"/>
      <c r="L5" s="35" t="n">
        <f aca="false">SUM($C5:$G5,I5,K5)</f>
        <v>2173.10714285714</v>
      </c>
      <c r="M5" s="48"/>
      <c r="N5" s="49"/>
      <c r="O5" s="49"/>
      <c r="P5" s="33" t="n">
        <f aca="false">VLOOKUP($B5,'[3]On System'!$T$4:$U$500,2)/1000</f>
        <v>1901.03571428571</v>
      </c>
      <c r="Q5" s="33" t="n">
        <f aca="false">VLOOKUP($B5,[3]KRS!$S$4:$T$500,2)/1000</f>
        <v>272.071428571429</v>
      </c>
      <c r="R5" s="33" t="n">
        <f aca="false">VLOOKUP($B5,[3]SWG!$S$4:$T$500,2)/1000</f>
        <v>4</v>
      </c>
      <c r="S5" s="33" t="n">
        <f aca="false">VLOOKUP($B5,'[3]fuel &amp; luaf'!$S$4:$T$500,2)/1000</f>
        <v>38.0714285714286</v>
      </c>
      <c r="T5" s="33"/>
      <c r="U5" s="41" t="n">
        <f aca="false">SUM(P5:T5)</f>
        <v>2215.17857142857</v>
      </c>
      <c r="V5" s="33" t="e">
        <f aca="false">VLOOKUP($B5,'[4]PG&amp;E Inj'!$S$4:$T$500,2)/1000-VLOOKUP($B5,'[4]PG&amp;E WD'!$S$4:$T$500,2)/1000</f>
        <v>#N/A</v>
      </c>
      <c r="W5" s="33" t="e">
        <f aca="false">VLOOKUP($B5,'[4]Wild Goose'!$S$4:$T$500,2)/1000-VLOOKUP($B5,'[4]WG WD'!$S$4:$T$500,2)/1000</f>
        <v>#N/A</v>
      </c>
      <c r="X5" s="50" t="e">
        <f aca="false">SUM(V5:W5)</f>
        <v>#N/A</v>
      </c>
      <c r="Y5" s="34" t="n">
        <f aca="false">Z5-Z4</f>
        <v>-1981</v>
      </c>
      <c r="Z5" s="35" t="n">
        <f aca="false">VLOOKUP($AD5,[3]Ops!$AG$41:$AJ$96,4)/1000</f>
        <v>99008</v>
      </c>
      <c r="AA5" s="41"/>
      <c r="AB5" s="41"/>
      <c r="AD5" s="42" t="n">
        <v>36403</v>
      </c>
      <c r="AK5" s="1" t="str">
        <f aca="false">VLOOKUP($B5,$AO$4:$AP$141,2)</f>
        <v>Summer</v>
      </c>
      <c r="AL5" s="51" t="s">
        <v>28</v>
      </c>
      <c r="AM5" s="52" t="n">
        <f aca="false">0.011*(Curves!$B3+Curves!$I3)</f>
        <v>0.064196</v>
      </c>
      <c r="AN5" s="53" t="n">
        <v>1750</v>
      </c>
      <c r="AO5" s="46" t="n">
        <v>36373</v>
      </c>
      <c r="AP5" s="1" t="s">
        <v>27</v>
      </c>
    </row>
    <row r="6" customFormat="false" ht="11.25" hidden="false" customHeight="false" outlineLevel="0" collapsed="false">
      <c r="A6" s="31" t="n">
        <f aca="false">B7-B6</f>
        <v>30</v>
      </c>
      <c r="B6" s="47" t="n">
        <f aca="false">DATE(YEAR(B5),MONTH(B5)+1,1)</f>
        <v>36404</v>
      </c>
      <c r="C6" s="33" t="n">
        <v>1851.89655172414</v>
      </c>
      <c r="D6" s="33" t="n">
        <v>131.758620689655</v>
      </c>
      <c r="E6" s="33" t="n">
        <v>75.4137931034483</v>
      </c>
      <c r="F6" s="33" t="n">
        <v>305.206896551724</v>
      </c>
      <c r="G6" s="33" t="n">
        <v>19.6551724137931</v>
      </c>
      <c r="H6" s="34" t="n">
        <v>400.275862068965</v>
      </c>
      <c r="I6" s="33" t="n">
        <v>10.0689655172414</v>
      </c>
      <c r="J6" s="33" t="n">
        <v>1592.10344827586</v>
      </c>
      <c r="K6" s="33"/>
      <c r="L6" s="35" t="n">
        <f aca="false">SUM($C6:$G6,I6,K6)</f>
        <v>2394</v>
      </c>
      <c r="M6" s="48"/>
      <c r="N6" s="49"/>
      <c r="O6" s="49"/>
      <c r="P6" s="33" t="n">
        <f aca="false">VLOOKUP($B6,'[3]On System'!$T$4:$U$500,2)/1000</f>
        <v>1983.58620689655</v>
      </c>
      <c r="Q6" s="33" t="n">
        <f aca="false">VLOOKUP($B6,[3]KRS!$S$4:$T$500,2)/1000</f>
        <v>269.862068965517</v>
      </c>
      <c r="R6" s="33" t="n">
        <f aca="false">VLOOKUP($B6,[3]SWG!$S$4:$T$500,2)/1000</f>
        <v>4.10344827586207</v>
      </c>
      <c r="S6" s="33" t="n">
        <f aca="false">VLOOKUP($B6,'[3]fuel &amp; luaf'!$S$4:$T$500,2)/1000</f>
        <v>40.2413793103448</v>
      </c>
      <c r="T6" s="33"/>
      <c r="U6" s="41" t="n">
        <f aca="false">SUM(P6:T6)</f>
        <v>2297.79310344828</v>
      </c>
      <c r="V6" s="33" t="e">
        <f aca="false">VLOOKUP($B6,'[4]PG&amp;E Inj'!$S$4:$T$500,2)/1000-VLOOKUP($B6,'[4]PG&amp;E WD'!$S$4:$T$500,2)/1000</f>
        <v>#N/A</v>
      </c>
      <c r="W6" s="33" t="e">
        <f aca="false">VLOOKUP($B6,'[4]Wild Goose'!$S$4:$T$500,2)/1000-VLOOKUP($B6,'[4]WG WD'!$S$4:$T$500,2)/1000</f>
        <v>#N/A</v>
      </c>
      <c r="X6" s="50" t="e">
        <f aca="false">SUM(V6:W6)</f>
        <v>#N/A</v>
      </c>
      <c r="Y6" s="34" t="n">
        <f aca="false">Z6-Z5</f>
        <v>2011</v>
      </c>
      <c r="Z6" s="35" t="n">
        <f aca="false">VLOOKUP($AD6,[3]Ops!$AG$41:$AJ$96,4)/1000</f>
        <v>101019</v>
      </c>
      <c r="AA6" s="41"/>
      <c r="AB6" s="41"/>
      <c r="AD6" s="42" t="n">
        <v>36433</v>
      </c>
      <c r="AK6" s="1" t="str">
        <f aca="false">VLOOKUP($B6,$AO$4:$AP$141,2)</f>
        <v>Summer</v>
      </c>
      <c r="AL6" s="51"/>
      <c r="AM6" s="54"/>
      <c r="AN6" s="53" t="n">
        <v>1800</v>
      </c>
      <c r="AO6" s="46" t="n">
        <v>36404</v>
      </c>
      <c r="AP6" s="1" t="s">
        <v>27</v>
      </c>
    </row>
    <row r="7" customFormat="false" ht="12" hidden="false" customHeight="false" outlineLevel="0" collapsed="false">
      <c r="A7" s="31" t="n">
        <f aca="false">B8-B7</f>
        <v>31</v>
      </c>
      <c r="B7" s="55" t="n">
        <f aca="false">DATE(YEAR(B6),MONTH(B6)+1,1)</f>
        <v>36434</v>
      </c>
      <c r="C7" s="56" t="n">
        <v>1840.38709677419</v>
      </c>
      <c r="D7" s="56" t="n">
        <v>139.935483870968</v>
      </c>
      <c r="E7" s="56" t="n">
        <v>125.096774193548</v>
      </c>
      <c r="F7" s="56" t="n">
        <v>393.516129032258</v>
      </c>
      <c r="G7" s="56" t="n">
        <v>65.3548387096774</v>
      </c>
      <c r="H7" s="57" t="n">
        <v>583.967741935484</v>
      </c>
      <c r="I7" s="56" t="n">
        <v>16.3225806451613</v>
      </c>
      <c r="J7" s="56" t="n">
        <v>1642.87096774194</v>
      </c>
      <c r="K7" s="56"/>
      <c r="L7" s="58" t="n">
        <f aca="false">SUM($C7:$G7,I7,K7)</f>
        <v>2580.61290322581</v>
      </c>
      <c r="M7" s="59"/>
      <c r="N7" s="60"/>
      <c r="O7" s="60"/>
      <c r="P7" s="56" t="n">
        <f aca="false">VLOOKUP($B7,'[3]On System'!$T$4:$U$500,2)/1000</f>
        <v>2175.45161290323</v>
      </c>
      <c r="Q7" s="56" t="n">
        <f aca="false">VLOOKUP($B7,[3]KRS!$S$4:$T$500,2)/1000</f>
        <v>213.838709677419</v>
      </c>
      <c r="R7" s="56" t="n">
        <f aca="false">VLOOKUP($B7,[3]SWG!$S$4:$T$500,2)/1000</f>
        <v>7.16129032258065</v>
      </c>
      <c r="S7" s="56" t="n">
        <f aca="false">VLOOKUP($B7,'[3]fuel &amp; luaf'!$S$4:$T$500,2)/1000</f>
        <v>42.3548387096774</v>
      </c>
      <c r="T7" s="56"/>
      <c r="U7" s="61" t="n">
        <f aca="false">SUM(P7:T7)</f>
        <v>2438.8064516129</v>
      </c>
      <c r="V7" s="33" t="n">
        <f aca="false">VLOOKUP($B7,'[4]PG&amp;E Inj'!$S$4:$T$500,2)/1000-VLOOKUP($B7,'[4]PG&amp;E WD'!$S$4:$T$500,2)/1000</f>
        <v>17.0133870967742</v>
      </c>
      <c r="W7" s="33" t="n">
        <f aca="false">VLOOKUP($B7,'[4]Wild Goose'!$S$4:$T$500,2)/1000-VLOOKUP($B7,'[4]WG WD'!$S$4:$T$500,2)/1000</f>
        <v>25.8198387096774</v>
      </c>
      <c r="X7" s="50" t="n">
        <f aca="false">SUM(V7:W7)</f>
        <v>42.8332258064516</v>
      </c>
      <c r="Y7" s="57" t="n">
        <f aca="false">Z7-Z6</f>
        <v>2504</v>
      </c>
      <c r="Z7" s="58" t="n">
        <f aca="false">VLOOKUP($AD7,[3]Ops!$AG$41:$AJ$96,4)/1000</f>
        <v>103523</v>
      </c>
      <c r="AA7" s="41"/>
      <c r="AB7" s="41"/>
      <c r="AD7" s="42" t="n">
        <v>36464</v>
      </c>
      <c r="AK7" s="1" t="str">
        <f aca="false">VLOOKUP($B7,$AO$4:$AP$141,2)</f>
        <v>Summer</v>
      </c>
      <c r="AL7" s="62"/>
      <c r="AM7" s="63"/>
      <c r="AN7" s="64" t="n">
        <v>1650</v>
      </c>
      <c r="AO7" s="46" t="n">
        <v>36434</v>
      </c>
      <c r="AP7" s="1" t="s">
        <v>27</v>
      </c>
    </row>
    <row r="8" customFormat="false" ht="12" hidden="false" customHeight="false" outlineLevel="0" collapsed="false">
      <c r="A8" s="31" t="n">
        <f aca="false">B9-B8</f>
        <v>30</v>
      </c>
      <c r="B8" s="65" t="n">
        <f aca="false">DATE(YEAR(B7),MONTH(B7)+1,1)</f>
        <v>36465</v>
      </c>
      <c r="C8" s="66" t="n">
        <v>1751.72413793103</v>
      </c>
      <c r="D8" s="66" t="n">
        <v>138.862068965517</v>
      </c>
      <c r="E8" s="66" t="n">
        <v>162.620689655172</v>
      </c>
      <c r="F8" s="66" t="n">
        <v>328.51724137931</v>
      </c>
      <c r="G8" s="66" t="n">
        <v>110.827586206897</v>
      </c>
      <c r="H8" s="67" t="n">
        <v>601.965517241379</v>
      </c>
      <c r="I8" s="66" t="n">
        <v>30.2068965517241</v>
      </c>
      <c r="J8" s="66" t="n">
        <v>1639.79310344828</v>
      </c>
      <c r="K8" s="66"/>
      <c r="L8" s="35" t="n">
        <f aca="false">SUM($C8:$G8,I8,K8)</f>
        <v>2522.75862068966</v>
      </c>
      <c r="M8" s="68"/>
      <c r="N8" s="69"/>
      <c r="O8" s="69"/>
      <c r="P8" s="33" t="n">
        <f aca="false">VLOOKUP($B8,'[3]On System'!$T$4:$U$500,2)/1000</f>
        <v>2223.55172413793</v>
      </c>
      <c r="Q8" s="33" t="n">
        <f aca="false">VLOOKUP($B8,[3]KRS!$S$4:$T$500,2)/1000</f>
        <v>142.137931034483</v>
      </c>
      <c r="R8" s="33" t="n">
        <f aca="false">VLOOKUP($B8,[3]SWG!$S$4:$T$500,2)/1000</f>
        <v>12.2413793103448</v>
      </c>
      <c r="S8" s="33" t="n">
        <f aca="false">VLOOKUP($B8,'[3]fuel &amp; luaf'!$S$4:$T$500,2)/1000</f>
        <v>41.8275862068966</v>
      </c>
      <c r="T8" s="33"/>
      <c r="U8" s="41" t="n">
        <f aca="false">SUM(P8:T8)</f>
        <v>2419.75862068966</v>
      </c>
      <c r="V8" s="33" t="n">
        <f aca="false">VLOOKUP($B8,'[4]PG&amp;E Inj'!$S$4:$T$500,2)/1000-VLOOKUP($B8,'[4]PG&amp;E WD'!$S$4:$T$500,2)/1000</f>
        <v>0.671896551724139</v>
      </c>
      <c r="W8" s="33" t="n">
        <f aca="false">VLOOKUP($B8,'[4]Wild Goose'!$S$4:$T$500,2)/1000-VLOOKUP($B8,'[4]WG WD'!$S$4:$T$500,2)/1000</f>
        <v>23.6983333333333</v>
      </c>
      <c r="X8" s="70" t="n">
        <f aca="false">SUM(V8:W8)</f>
        <v>24.3702298850575</v>
      </c>
      <c r="Y8" s="34" t="n">
        <f aca="false">Z8-Z7</f>
        <v>1212</v>
      </c>
      <c r="Z8" s="35" t="n">
        <f aca="false">VLOOKUP($AD8,[3]Ops!$AG$41:$AJ$96,4)/1000</f>
        <v>104735</v>
      </c>
      <c r="AA8" s="41"/>
      <c r="AB8" s="41"/>
      <c r="AD8" s="42" t="n">
        <v>36494</v>
      </c>
      <c r="AK8" s="1" t="str">
        <f aca="false">VLOOKUP($B8,$AO$4:$AP$141,2)</f>
        <v>Winter</v>
      </c>
      <c r="AL8" s="71" t="s">
        <v>29</v>
      </c>
      <c r="AO8" s="46" t="n">
        <v>36465</v>
      </c>
      <c r="AP8" s="1" t="s">
        <v>30</v>
      </c>
    </row>
    <row r="9" customFormat="false" ht="11.25" hidden="false" customHeight="false" outlineLevel="0" collapsed="false">
      <c r="A9" s="31" t="n">
        <f aca="false">B10-B9</f>
        <v>31</v>
      </c>
      <c r="B9" s="47" t="n">
        <f aca="false">DATE(YEAR(B8),MONTH(B8)+1,1)</f>
        <v>36495</v>
      </c>
      <c r="C9" s="33" t="n">
        <v>1727.29032258065</v>
      </c>
      <c r="D9" s="33" t="n">
        <v>151.129032258065</v>
      </c>
      <c r="E9" s="33" t="n">
        <v>183</v>
      </c>
      <c r="F9" s="33" t="n">
        <v>353.387096774194</v>
      </c>
      <c r="G9" s="33" t="n">
        <v>169.096774193548</v>
      </c>
      <c r="H9" s="34" t="n">
        <v>705.483870967742</v>
      </c>
      <c r="I9" s="33" t="n">
        <v>28.9032258064516</v>
      </c>
      <c r="J9" s="33" t="n">
        <v>1601.67741935484</v>
      </c>
      <c r="K9" s="33"/>
      <c r="L9" s="35" t="n">
        <f aca="false">SUM($C9:$G9,I9,K9)</f>
        <v>2612.8064516129</v>
      </c>
      <c r="M9" s="48"/>
      <c r="N9" s="49"/>
      <c r="O9" s="49"/>
      <c r="P9" s="33" t="n">
        <f aca="false">VLOOKUP($B9,'[3]On System'!$T$4:$U$500,2)/1000</f>
        <v>2764.25806451613</v>
      </c>
      <c r="Q9" s="33" t="n">
        <f aca="false">VLOOKUP($B9,[3]KRS!$S$4:$T$500,2)/1000</f>
        <v>154.516129032258</v>
      </c>
      <c r="R9" s="33" t="n">
        <f aca="false">VLOOKUP($B9,[3]SWG!$S$4:$T$500,2)/1000</f>
        <v>18.9032258064516</v>
      </c>
      <c r="S9" s="33" t="n">
        <f aca="false">VLOOKUP($B9,'[3]fuel &amp; luaf'!$S$4:$T$500,2)/1000</f>
        <v>43.3225806451613</v>
      </c>
      <c r="T9" s="33"/>
      <c r="U9" s="41" t="n">
        <f aca="false">SUM(P9:T9)</f>
        <v>2981</v>
      </c>
      <c r="V9" s="33" t="n">
        <f aca="false">VLOOKUP($B9,'[4]PG&amp;E Inj'!$S$4:$T$500,2)/1000-VLOOKUP($B9,'[4]PG&amp;E WD'!$S$4:$T$500,2)/1000</f>
        <v>-307.889838709677</v>
      </c>
      <c r="W9" s="33" t="n">
        <f aca="false">VLOOKUP($B9,'[4]Wild Goose'!$S$4:$T$500,2)/1000-VLOOKUP($B9,'[4]WG WD'!$S$4:$T$500,2)/1000</f>
        <v>-53.793064516129</v>
      </c>
      <c r="X9" s="50" t="n">
        <f aca="false">SUM(V9:W9)</f>
        <v>-361.682903225806</v>
      </c>
      <c r="Y9" s="34" t="n">
        <f aca="false">Z9-Z8</f>
        <v>-12286</v>
      </c>
      <c r="Z9" s="35" t="n">
        <f aca="false">VLOOKUP($AD9,[3]Ops!$AG$41:$AJ$96,4)/1000</f>
        <v>92449</v>
      </c>
      <c r="AA9" s="41"/>
      <c r="AB9" s="41"/>
      <c r="AD9" s="42" t="n">
        <v>36525</v>
      </c>
      <c r="AK9" s="1" t="str">
        <f aca="false">VLOOKUP($B9,$AO$4:$AP$141,2)</f>
        <v>Winter</v>
      </c>
      <c r="AL9" s="72" t="s">
        <v>31</v>
      </c>
      <c r="AM9" s="73" t="n">
        <v>0.6</v>
      </c>
      <c r="AN9" s="74" t="n">
        <v>650</v>
      </c>
      <c r="AO9" s="46" t="n">
        <v>36495</v>
      </c>
      <c r="AP9" s="1" t="s">
        <v>30</v>
      </c>
    </row>
    <row r="10" customFormat="false" ht="12" hidden="false" customHeight="false" outlineLevel="0" collapsed="false">
      <c r="A10" s="31" t="n">
        <f aca="false">B11-B10</f>
        <v>31</v>
      </c>
      <c r="B10" s="47" t="n">
        <f aca="false">DATE(YEAR(B9),MONTH(B9)+1,1)</f>
        <v>36526</v>
      </c>
      <c r="C10" s="33" t="n">
        <v>1680.45161290323</v>
      </c>
      <c r="D10" s="33" t="n">
        <v>153.064516129032</v>
      </c>
      <c r="E10" s="33" t="n">
        <v>134.774193548387</v>
      </c>
      <c r="F10" s="33" t="n">
        <v>327.516129032258</v>
      </c>
      <c r="G10" s="33" t="n">
        <v>104.41935483871</v>
      </c>
      <c r="H10" s="34" t="n">
        <v>566.709677419355</v>
      </c>
      <c r="I10" s="33" t="n">
        <v>33.5806451612903</v>
      </c>
      <c r="J10" s="33" t="n">
        <v>1605.83870967742</v>
      </c>
      <c r="K10" s="33"/>
      <c r="L10" s="35" t="n">
        <f aca="false">SUM($C10:$G10,I10,K10)</f>
        <v>2433.8064516129</v>
      </c>
      <c r="M10" s="48"/>
      <c r="N10" s="49"/>
      <c r="O10" s="49"/>
      <c r="P10" s="33" t="n">
        <f aca="false">VLOOKUP($B10,'[3]On System'!$T$4:$U$500,2)/1000</f>
        <v>2630.77419354839</v>
      </c>
      <c r="Q10" s="33" t="n">
        <f aca="false">VLOOKUP($B10,[3]KRS!$S$4:$T$500,2)/1000</f>
        <v>108.193548387097</v>
      </c>
      <c r="R10" s="33" t="n">
        <f aca="false">VLOOKUP($B10,[3]SWG!$S$4:$T$500,2)/1000</f>
        <v>16</v>
      </c>
      <c r="S10" s="33" t="n">
        <f aca="false">VLOOKUP($B10,'[3]fuel &amp; luaf'!$S$4:$T$500,2)/1000</f>
        <v>41.4516129032258</v>
      </c>
      <c r="T10" s="33"/>
      <c r="U10" s="41" t="n">
        <f aca="false">SUM(P10:T10)</f>
        <v>2796.41935483871</v>
      </c>
      <c r="V10" s="33" t="n">
        <f aca="false">VLOOKUP($B10,'[4]PG&amp;E Inj'!$S$4:$T$500,2)/1000-VLOOKUP($B10,'[4]PG&amp;E WD'!$S$4:$T$500,2)/1000</f>
        <v>-448.793064516129</v>
      </c>
      <c r="W10" s="33" t="n">
        <f aca="false">VLOOKUP($B10,'[4]Wild Goose'!$S$4:$T$500,2)/1000-VLOOKUP($B10,'[4]WG WD'!$S$4:$T$500,2)/1000</f>
        <v>-86.7285483870968</v>
      </c>
      <c r="X10" s="50" t="n">
        <f aca="false">SUM(V10:W10)</f>
        <v>-535.521612903226</v>
      </c>
      <c r="Y10" s="34" t="n">
        <f aca="false">Z10-Z9</f>
        <v>-13412</v>
      </c>
      <c r="Z10" s="35" t="n">
        <f aca="false">VLOOKUP($AD10,[3]Ops!$AG$41:$AJ$96,4)/1000</f>
        <v>79037</v>
      </c>
      <c r="AA10" s="41"/>
      <c r="AB10" s="41"/>
      <c r="AD10" s="42" t="n">
        <v>36556</v>
      </c>
      <c r="AK10" s="1" t="str">
        <f aca="false">VLOOKUP($B10,$AO$4:$AP$141,2)</f>
        <v>Winter</v>
      </c>
      <c r="AL10" s="75"/>
      <c r="AM10" s="76"/>
      <c r="AN10" s="77" t="n">
        <v>800</v>
      </c>
      <c r="AO10" s="46" t="n">
        <v>36526</v>
      </c>
      <c r="AP10" s="1" t="s">
        <v>30</v>
      </c>
    </row>
    <row r="11" customFormat="false" ht="12" hidden="false" customHeight="false" outlineLevel="0" collapsed="false">
      <c r="A11" s="31" t="n">
        <f aca="false">B12-B11</f>
        <v>29</v>
      </c>
      <c r="B11" s="47" t="n">
        <f aca="false">DATE(YEAR(B10),MONTH(B10)+1,1)</f>
        <v>36557</v>
      </c>
      <c r="C11" s="33" t="n">
        <v>1744.10344827586</v>
      </c>
      <c r="D11" s="33" t="n">
        <v>157.586206896552</v>
      </c>
      <c r="E11" s="33" t="n">
        <v>134.758620689655</v>
      </c>
      <c r="F11" s="33" t="n">
        <v>285.344827586207</v>
      </c>
      <c r="G11" s="33" t="n">
        <v>154.724137931035</v>
      </c>
      <c r="H11" s="34" t="n">
        <v>574.827586206897</v>
      </c>
      <c r="I11" s="33" t="n">
        <v>24.4137931034483</v>
      </c>
      <c r="J11" s="33" t="n">
        <v>1590.68965517241</v>
      </c>
      <c r="K11" s="33"/>
      <c r="L11" s="35" t="n">
        <f aca="false">SUM($C11:$G11,I11,K11)</f>
        <v>2500.93103448276</v>
      </c>
      <c r="M11" s="48"/>
      <c r="N11" s="49"/>
      <c r="O11" s="49"/>
      <c r="P11" s="33" t="n">
        <f aca="false">VLOOKUP($B11,'[3]On System'!$T$4:$U$500,2)/1000</f>
        <v>2454.20689655172</v>
      </c>
      <c r="Q11" s="33" t="n">
        <f aca="false">VLOOKUP($B11,[3]KRS!$S$4:$T$500,2)/1000</f>
        <v>177.827586206897</v>
      </c>
      <c r="R11" s="33" t="n">
        <f aca="false">VLOOKUP($B11,[3]SWG!$S$4:$T$500,2)/1000</f>
        <v>15.8965517241379</v>
      </c>
      <c r="S11" s="33" t="n">
        <f aca="false">VLOOKUP($B11,'[3]fuel &amp; luaf'!$S$4:$T$500,2)/1000</f>
        <v>41.1724137931035</v>
      </c>
      <c r="T11" s="33"/>
      <c r="U11" s="41" t="n">
        <f aca="false">SUM(P11:T11)</f>
        <v>2689.10344827586</v>
      </c>
      <c r="V11" s="33" t="n">
        <f aca="false">VLOOKUP($B11,'[4]PG&amp;E Inj'!$S$4:$T$500,2)/1000-VLOOKUP($B11,'[4]PG&amp;E WD'!$S$4:$T$500,2)/1000</f>
        <v>-459.155689655172</v>
      </c>
      <c r="W11" s="33" t="n">
        <f aca="false">VLOOKUP($B11,'[4]Wild Goose'!$S$4:$T$500,2)/1000-VLOOKUP($B11,'[4]WG WD'!$S$4:$T$500,2)/1000</f>
        <v>-53.1901724137931</v>
      </c>
      <c r="X11" s="50" t="n">
        <f aca="false">SUM(V11:W11)</f>
        <v>-512.345862068966</v>
      </c>
      <c r="Y11" s="34" t="n">
        <f aca="false">Z11-Z10</f>
        <v>-8006</v>
      </c>
      <c r="Z11" s="35" t="n">
        <f aca="false">VLOOKUP($AD11,[3]Ops!$AG$41:$AJ$96,4)/1000</f>
        <v>71031</v>
      </c>
      <c r="AA11" s="41"/>
      <c r="AB11" s="41"/>
      <c r="AD11" s="42" t="n">
        <v>36585</v>
      </c>
      <c r="AK11" s="1" t="str">
        <f aca="false">VLOOKUP($B11,$AO$4:$AP$141,2)</f>
        <v>Winter</v>
      </c>
      <c r="AL11" s="78" t="s">
        <v>32</v>
      </c>
      <c r="AO11" s="46" t="n">
        <v>36557</v>
      </c>
      <c r="AP11" s="1" t="s">
        <v>30</v>
      </c>
    </row>
    <row r="12" customFormat="false" ht="11.25" hidden="false" customHeight="false" outlineLevel="0" collapsed="false">
      <c r="A12" s="31" t="n">
        <f aca="false">B13-B12</f>
        <v>31</v>
      </c>
      <c r="B12" s="55" t="n">
        <f aca="false">DATE(YEAR(B11),MONTH(B11)+1,1)</f>
        <v>36586</v>
      </c>
      <c r="C12" s="56" t="n">
        <v>1790.83870967742</v>
      </c>
      <c r="D12" s="56" t="n">
        <v>160.483870967742</v>
      </c>
      <c r="E12" s="56" t="n">
        <v>179</v>
      </c>
      <c r="F12" s="56" t="n">
        <v>256.774193548387</v>
      </c>
      <c r="G12" s="56" t="n">
        <v>143.516129032258</v>
      </c>
      <c r="H12" s="57" t="n">
        <v>579.290322580645</v>
      </c>
      <c r="I12" s="56" t="n">
        <v>22.4838709677419</v>
      </c>
      <c r="J12" s="56" t="n">
        <v>1611.41935483871</v>
      </c>
      <c r="K12" s="56"/>
      <c r="L12" s="58" t="n">
        <f aca="false">SUM($C12:$G12,I12,K12)</f>
        <v>2553.09677419355</v>
      </c>
      <c r="M12" s="59"/>
      <c r="N12" s="60"/>
      <c r="O12" s="60"/>
      <c r="P12" s="56" t="n">
        <f aca="false">VLOOKUP($B12,'[3]On System'!$T$4:$U$500,2)/1000</f>
        <v>2118.09677419355</v>
      </c>
      <c r="Q12" s="56" t="n">
        <f aca="false">VLOOKUP($B12,[3]KRS!$S$4:$T$500,2)/1000</f>
        <v>201.903225806452</v>
      </c>
      <c r="R12" s="56" t="n">
        <f aca="false">VLOOKUP($B12,[3]SWG!$S$4:$T$500,2)/1000</f>
        <v>13</v>
      </c>
      <c r="S12" s="56" t="n">
        <f aca="false">VLOOKUP($B12,'[3]fuel &amp; luaf'!$S$4:$T$500,2)/1000</f>
        <v>41.6774193548387</v>
      </c>
      <c r="T12" s="56"/>
      <c r="U12" s="61" t="n">
        <f aca="false">SUM(P12:T12)</f>
        <v>2374.67741935484</v>
      </c>
      <c r="V12" s="33" t="n">
        <f aca="false">VLOOKUP($B12,'[4]PG&amp;E Inj'!$S$4:$T$500,2)/1000-VLOOKUP($B12,'[4]PG&amp;E WD'!$S$4:$T$500,2)/1000</f>
        <v>-230.760806451613</v>
      </c>
      <c r="W12" s="33" t="n">
        <f aca="false">VLOOKUP($B12,'[4]Wild Goose'!$S$4:$T$500,2)/1000-VLOOKUP($B12,'[4]WG WD'!$S$4:$T$500,2)/1000</f>
        <v>-1.37370967741936</v>
      </c>
      <c r="X12" s="79" t="n">
        <f aca="false">SUM(V12:W12)</f>
        <v>-232.134516129032</v>
      </c>
      <c r="Y12" s="57" t="n">
        <f aca="false">Z12-Z11</f>
        <v>4211</v>
      </c>
      <c r="Z12" s="58" t="n">
        <f aca="false">VLOOKUP($AD12,[3]Ops!$AG$41:$AJ$96,4)/1000</f>
        <v>75242</v>
      </c>
      <c r="AA12" s="41"/>
      <c r="AB12" s="41"/>
      <c r="AD12" s="42" t="n">
        <v>36616</v>
      </c>
      <c r="AK12" s="1" t="str">
        <f aca="false">VLOOKUP($B12,$AO$4:$AP$141,2)</f>
        <v>Winter</v>
      </c>
      <c r="AL12" s="80" t="s">
        <v>28</v>
      </c>
      <c r="AM12" s="81" t="n">
        <f aca="false">AM5</f>
        <v>0.064196</v>
      </c>
      <c r="AN12" s="82" t="n">
        <v>300</v>
      </c>
      <c r="AO12" s="46" t="n">
        <v>36586</v>
      </c>
      <c r="AP12" s="1" t="s">
        <v>30</v>
      </c>
    </row>
    <row r="13" customFormat="false" ht="12" hidden="false" customHeight="false" outlineLevel="0" collapsed="false">
      <c r="A13" s="31" t="n">
        <f aca="false">B14-B13</f>
        <v>30</v>
      </c>
      <c r="B13" s="65" t="n">
        <f aca="false">DATE(YEAR(B12),MONTH(B12)+1,1)</f>
        <v>36617</v>
      </c>
      <c r="C13" s="66" t="n">
        <v>1774.26666666667</v>
      </c>
      <c r="D13" s="66" t="n">
        <v>160.066666666667</v>
      </c>
      <c r="E13" s="66" t="n">
        <v>74.6666666666667</v>
      </c>
      <c r="F13" s="66" t="n">
        <v>246.733333333333</v>
      </c>
      <c r="G13" s="66" t="n">
        <v>51.2</v>
      </c>
      <c r="H13" s="67" t="n">
        <v>372.6</v>
      </c>
      <c r="I13" s="66" t="n">
        <v>0</v>
      </c>
      <c r="J13" s="66" t="n">
        <v>1586.1</v>
      </c>
      <c r="K13" s="66"/>
      <c r="L13" s="35" t="n">
        <f aca="false">SUM($C13:$G13,I13,K13)</f>
        <v>2306.93333333333</v>
      </c>
      <c r="M13" s="68"/>
      <c r="N13" s="69"/>
      <c r="O13" s="69"/>
      <c r="P13" s="33" t="n">
        <f aca="false">VLOOKUP($B13,'[3]On System'!$T$4:$U$500,2)/1000</f>
        <v>1763.16666666667</v>
      </c>
      <c r="Q13" s="33" t="n">
        <f aca="false">VLOOKUP($B13,[3]KRS!$S$4:$T$500,2)/1000</f>
        <v>188.166666666667</v>
      </c>
      <c r="R13" s="33" t="n">
        <f aca="false">VLOOKUP($B13,[3]SWG!$S$4:$T$500,2)/1000</f>
        <v>12.8</v>
      </c>
      <c r="S13" s="33" t="n">
        <f aca="false">VLOOKUP($B13,'[3]fuel &amp; luaf'!$S$4:$T$500,2)/1000</f>
        <v>37.0333333333333</v>
      </c>
      <c r="T13" s="33"/>
      <c r="U13" s="41" t="n">
        <f aca="false">SUM(P13:T13)</f>
        <v>2001.16666666667</v>
      </c>
      <c r="V13" s="33" t="n">
        <f aca="false">VLOOKUP($B13,'[4]PG&amp;E Inj'!$S$4:$T$500,2)/1000-VLOOKUP($B13,'[4]PG&amp;E WD'!$S$4:$T$500,2)/1000</f>
        <v>36.465</v>
      </c>
      <c r="W13" s="33" t="n">
        <f aca="false">VLOOKUP($B13,'[4]Wild Goose'!$S$4:$T$500,2)/1000-VLOOKUP($B13,'[4]WG WD'!$S$4:$T$500,2)/1000</f>
        <v>36.465</v>
      </c>
      <c r="X13" s="50" t="n">
        <f aca="false">SUM(V13:W13)</f>
        <v>72.93</v>
      </c>
      <c r="Y13" s="34" t="n">
        <f aca="false">Z13-Z12</f>
        <v>9947</v>
      </c>
      <c r="Z13" s="35" t="n">
        <f aca="false">VLOOKUP($AD13,[3]Ops!$AG$41:$AJ$96,4)/1000</f>
        <v>85189</v>
      </c>
      <c r="AA13" s="41"/>
      <c r="AB13" s="41"/>
      <c r="AD13" s="42" t="n">
        <v>36646</v>
      </c>
      <c r="AK13" s="1" t="str">
        <f aca="false">VLOOKUP($B13,$AO$4:$AP$141,2)</f>
        <v>Summer</v>
      </c>
      <c r="AL13" s="83"/>
      <c r="AM13" s="84"/>
      <c r="AN13" s="85" t="n">
        <v>150</v>
      </c>
      <c r="AO13" s="46" t="n">
        <v>36617</v>
      </c>
      <c r="AP13" s="1" t="s">
        <v>27</v>
      </c>
    </row>
    <row r="14" customFormat="false" ht="12" hidden="false" customHeight="false" outlineLevel="0" collapsed="false">
      <c r="A14" s="31" t="n">
        <f aca="false">B15-B14</f>
        <v>31</v>
      </c>
      <c r="B14" s="47" t="n">
        <f aca="false">DATE(YEAR(B13),MONTH(B13)+1,1)</f>
        <v>36647</v>
      </c>
      <c r="C14" s="33" t="n">
        <v>1864.77419354839</v>
      </c>
      <c r="D14" s="33" t="n">
        <v>155.58064516129</v>
      </c>
      <c r="E14" s="33" t="n">
        <v>132.290322580645</v>
      </c>
      <c r="F14" s="33" t="n">
        <v>237.677419354839</v>
      </c>
      <c r="G14" s="33" t="n">
        <v>45.3225806451613</v>
      </c>
      <c r="H14" s="34" t="n">
        <v>415.290322580645</v>
      </c>
      <c r="I14" s="33" t="n">
        <v>0</v>
      </c>
      <c r="J14" s="33" t="n">
        <v>1599.96774193548</v>
      </c>
      <c r="K14" s="33"/>
      <c r="L14" s="35" t="n">
        <f aca="false">SUM($C14:$G14,I14,K14)</f>
        <v>2435.64516129032</v>
      </c>
      <c r="M14" s="48"/>
      <c r="N14" s="49"/>
      <c r="O14" s="49"/>
      <c r="P14" s="33" t="n">
        <f aca="false">VLOOKUP($B14,'[3]On System'!$T$4:$U$500,2)/1000</f>
        <v>1902.38709677419</v>
      </c>
      <c r="Q14" s="33" t="n">
        <f aca="false">VLOOKUP($B14,[3]KRS!$S$4:$T$500,2)/1000</f>
        <v>264.806451612903</v>
      </c>
      <c r="R14" s="33" t="n">
        <f aca="false">VLOOKUP($B14,[3]SWG!$S$4:$T$500,2)/1000</f>
        <v>6.93548387096774</v>
      </c>
      <c r="S14" s="33" t="n">
        <f aca="false">VLOOKUP($B14,'[3]fuel &amp; luaf'!$S$4:$T$500,2)/1000</f>
        <v>33.7096774193548</v>
      </c>
      <c r="T14" s="33"/>
      <c r="U14" s="41" t="n">
        <f aca="false">SUM(P14:T14)</f>
        <v>2207.83870967742</v>
      </c>
      <c r="V14" s="33" t="n">
        <f aca="false">VLOOKUP($B14,'[4]PG&amp;E Inj'!$S$4:$T$500,2)/1000-VLOOKUP($B14,'[4]PG&amp;E WD'!$S$4:$T$500,2)/1000</f>
        <v>36.465</v>
      </c>
      <c r="W14" s="33" t="n">
        <f aca="false">VLOOKUP($B14,'[4]Wild Goose'!$S$4:$T$500,2)/1000-VLOOKUP($B14,'[4]WG WD'!$S$4:$T$500,2)/1000</f>
        <v>28.2198387096774</v>
      </c>
      <c r="X14" s="50" t="n">
        <f aca="false">SUM(V14:W14)</f>
        <v>64.6848387096774</v>
      </c>
      <c r="Y14" s="34" t="n">
        <f aca="false">Z14-Z13</f>
        <v>7471.39999999999</v>
      </c>
      <c r="Z14" s="35" t="n">
        <f aca="false">VLOOKUP($AD14,[3]Ops!$AG$41:$AJ$96,4)/1000</f>
        <v>92660.4</v>
      </c>
      <c r="AA14" s="41"/>
      <c r="AB14" s="41"/>
      <c r="AD14" s="42" t="n">
        <v>36677</v>
      </c>
      <c r="AK14" s="1" t="str">
        <f aca="false">VLOOKUP($B14,$AO$4:$AP$141,2)</f>
        <v>Summer</v>
      </c>
      <c r="AL14" s="86" t="s">
        <v>33</v>
      </c>
      <c r="AO14" s="46" t="n">
        <v>36647</v>
      </c>
      <c r="AP14" s="1" t="s">
        <v>27</v>
      </c>
    </row>
    <row r="15" customFormat="false" ht="11.25" hidden="false" customHeight="false" outlineLevel="0" collapsed="false">
      <c r="A15" s="31" t="n">
        <f aca="false">B16-B15</f>
        <v>30</v>
      </c>
      <c r="B15" s="47" t="n">
        <f aca="false">DATE(YEAR(B14),MONTH(B14)+1,1)</f>
        <v>36678</v>
      </c>
      <c r="C15" s="33" t="n">
        <v>1852.56666666667</v>
      </c>
      <c r="D15" s="33" t="n">
        <v>147.166666666667</v>
      </c>
      <c r="E15" s="33" t="n">
        <v>259.7</v>
      </c>
      <c r="F15" s="33" t="n">
        <v>299.7</v>
      </c>
      <c r="G15" s="33" t="n">
        <v>28.8</v>
      </c>
      <c r="H15" s="34" t="n">
        <v>588.2</v>
      </c>
      <c r="I15" s="33" t="n">
        <v>0</v>
      </c>
      <c r="J15" s="33" t="n">
        <v>1515.5</v>
      </c>
      <c r="K15" s="33"/>
      <c r="L15" s="35" t="n">
        <f aca="false">SUM($C15:$G15,I15,K15)</f>
        <v>2587.93333333333</v>
      </c>
      <c r="M15" s="48"/>
      <c r="N15" s="49"/>
      <c r="O15" s="49"/>
      <c r="P15" s="33" t="n">
        <f aca="false">VLOOKUP($B15,'[3]On System'!$T$4:$U$500,2)/1000</f>
        <v>2096.66666666667</v>
      </c>
      <c r="Q15" s="33" t="n">
        <f aca="false">VLOOKUP($B15,[3]KRS!$S$4:$T$500,2)/1000</f>
        <v>337.066666666667</v>
      </c>
      <c r="R15" s="33" t="n">
        <f aca="false">VLOOKUP($B15,[3]SWG!$S$4:$T$500,2)/1000</f>
        <v>5</v>
      </c>
      <c r="S15" s="33" t="n">
        <f aca="false">VLOOKUP($B15,'[3]fuel &amp; luaf'!$S$4:$T$500,2)/1000</f>
        <v>36.2333333333333</v>
      </c>
      <c r="T15" s="33"/>
      <c r="U15" s="41" t="n">
        <f aca="false">SUM(P15:T15)</f>
        <v>2474.96666666667</v>
      </c>
      <c r="V15" s="33" t="n">
        <f aca="false">VLOOKUP($B15,'[4]PG&amp;E Inj'!$S$4:$T$500,2)/1000-VLOOKUP($B15,'[4]PG&amp;E WD'!$S$4:$T$500,2)/1000</f>
        <v>36.465</v>
      </c>
      <c r="W15" s="33" t="n">
        <f aca="false">VLOOKUP($B15,'[4]Wild Goose'!$S$4:$T$500,2)/1000-VLOOKUP($B15,'[4]WG WD'!$S$4:$T$500,2)/1000</f>
        <v>11.5683333333333</v>
      </c>
      <c r="X15" s="50" t="n">
        <f aca="false">SUM(V15:W15)</f>
        <v>48.0333333333333</v>
      </c>
      <c r="Y15" s="34" t="n">
        <f aca="false">Z15-Z14</f>
        <v>4060.10000000001</v>
      </c>
      <c r="Z15" s="35" t="n">
        <f aca="false">VLOOKUP($AD15,[3]Ops!$AG$41:$AJ$96,4)/1000</f>
        <v>96720.5</v>
      </c>
      <c r="AA15" s="41"/>
      <c r="AB15" s="41"/>
      <c r="AD15" s="42" t="n">
        <v>36707</v>
      </c>
      <c r="AK15" s="1" t="str">
        <f aca="false">VLOOKUP($B15,$AO$4:$AP$141,2)</f>
        <v>Summer</v>
      </c>
      <c r="AL15" s="87" t="s">
        <v>30</v>
      </c>
      <c r="AM15" s="88"/>
      <c r="AN15" s="89" t="n">
        <v>10</v>
      </c>
      <c r="AO15" s="46" t="n">
        <v>36678</v>
      </c>
      <c r="AP15" s="1" t="s">
        <v>27</v>
      </c>
    </row>
    <row r="16" customFormat="false" ht="12" hidden="false" customHeight="false" outlineLevel="0" collapsed="false">
      <c r="A16" s="31" t="n">
        <f aca="false">B17-B16</f>
        <v>31</v>
      </c>
      <c r="B16" s="47" t="n">
        <f aca="false">DATE(YEAR(B15),MONTH(B15)+1,1)</f>
        <v>36708</v>
      </c>
      <c r="C16" s="33" t="n">
        <v>1844.35483870968</v>
      </c>
      <c r="D16" s="33" t="n">
        <v>143.193548387097</v>
      </c>
      <c r="E16" s="33" t="n">
        <v>244.806451612903</v>
      </c>
      <c r="F16" s="33" t="n">
        <v>363.129032258065</v>
      </c>
      <c r="G16" s="33" t="n">
        <v>6.70967741935484</v>
      </c>
      <c r="H16" s="34" t="n">
        <v>614.645161290323</v>
      </c>
      <c r="I16" s="33" t="n">
        <v>0</v>
      </c>
      <c r="J16" s="33" t="n">
        <v>1476.1935483871</v>
      </c>
      <c r="K16" s="33"/>
      <c r="L16" s="35" t="n">
        <f aca="false">SUM($C16:$G16,I16,K16)</f>
        <v>2602.1935483871</v>
      </c>
      <c r="M16" s="48"/>
      <c r="N16" s="49"/>
      <c r="O16" s="49"/>
      <c r="P16" s="33" t="n">
        <f aca="false">VLOOKUP($B16,'[3]On System'!$T$4:$U$500,2)/1000</f>
        <v>2189.48387096774</v>
      </c>
      <c r="Q16" s="33" t="n">
        <f aca="false">VLOOKUP($B16,[3]KRS!$S$4:$T$500,2)/1000</f>
        <v>368.161290322581</v>
      </c>
      <c r="R16" s="33" t="n">
        <f aca="false">VLOOKUP($B16,[3]SWG!$S$4:$T$500,2)/1000</f>
        <v>4</v>
      </c>
      <c r="S16" s="33" t="n">
        <f aca="false">VLOOKUP($B16,'[3]fuel &amp; luaf'!$S$4:$T$500,2)/1000</f>
        <v>36.3548387096774</v>
      </c>
      <c r="T16" s="33"/>
      <c r="U16" s="41" t="n">
        <f aca="false">SUM(P16:T16)</f>
        <v>2598</v>
      </c>
      <c r="V16" s="33" t="n">
        <f aca="false">VLOOKUP($B16,'[4]PG&amp;E Inj'!$S$4:$T$500,2)/1000-VLOOKUP($B16,'[4]PG&amp;E WD'!$S$4:$T$500,2)/1000</f>
        <v>-30.8575806451613</v>
      </c>
      <c r="W16" s="33" t="n">
        <f aca="false">VLOOKUP($B16,'[4]Wild Goose'!$S$4:$T$500,2)/1000-VLOOKUP($B16,'[4]WG WD'!$S$4:$T$500,2)/1000</f>
        <v>16.2714516129032</v>
      </c>
      <c r="X16" s="50" t="n">
        <f aca="false">SUM(V16:W16)</f>
        <v>-14.586129032258</v>
      </c>
      <c r="Y16" s="34" t="n">
        <f aca="false">Z16-Z15</f>
        <v>696</v>
      </c>
      <c r="Z16" s="35" t="n">
        <f aca="false">VLOOKUP($AD16,[3]Ops!$AG$41:$AJ$96,4)/1000</f>
        <v>97416.5</v>
      </c>
      <c r="AA16" s="41"/>
      <c r="AB16" s="41"/>
      <c r="AD16" s="42" t="n">
        <v>36738</v>
      </c>
      <c r="AK16" s="1" t="str">
        <f aca="false">VLOOKUP($B16,$AO$4:$AP$141,2)</f>
        <v>Summer</v>
      </c>
      <c r="AL16" s="90" t="s">
        <v>27</v>
      </c>
      <c r="AM16" s="91"/>
      <c r="AN16" s="92" t="n">
        <v>10</v>
      </c>
      <c r="AO16" s="46" t="n">
        <v>36708</v>
      </c>
      <c r="AP16" s="1" t="s">
        <v>27</v>
      </c>
    </row>
    <row r="17" customFormat="false" ht="11.25" hidden="false" customHeight="false" outlineLevel="0" collapsed="false">
      <c r="A17" s="31" t="n">
        <f aca="false">B18-B17</f>
        <v>31</v>
      </c>
      <c r="B17" s="47" t="n">
        <f aca="false">DATE(YEAR(B16),MONTH(B16)+1,1)</f>
        <v>36739</v>
      </c>
      <c r="C17" s="33" t="n">
        <f aca="false">VLOOKUP($B17,[4]Malin!$E$13:$F$500,2)/1000</f>
        <v>1851.8064516129</v>
      </c>
      <c r="D17" s="33" t="n">
        <f aca="false">VLOOKUP($B17,'[4]Cali Prod'!$S$4:$T$500,2)/1000</f>
        <v>160.516129032258</v>
      </c>
      <c r="E17" s="33" t="n">
        <f aca="false">VLOOKUP($B17,[4]TW!$S$4:$T$500,2)/1000</f>
        <v>241.612903225806</v>
      </c>
      <c r="F17" s="33" t="n">
        <f aca="false">VLOOKUP($B17,[4]EPNG!$S$4:$T$500,2)/1000</f>
        <v>504.967741935484</v>
      </c>
      <c r="G17" s="33" t="n">
        <f aca="false">VLOOKUP($B17,'[4]Kern River GT'!$S$4:$T$500,2)/1000</f>
        <v>10.0967741935484</v>
      </c>
      <c r="H17" s="34" t="n">
        <f aca="false">SUM(E17:G17)</f>
        <v>756.677419354839</v>
      </c>
      <c r="I17" s="33" t="n">
        <f aca="false">VLOOKUP($B17,[4]Kern!$S$4:$T$500,2)/1000</f>
        <v>0</v>
      </c>
      <c r="J17" s="33" t="n">
        <f aca="false">$C17+($I17-$Q17)</f>
        <v>1429.35483870968</v>
      </c>
      <c r="K17" s="33"/>
      <c r="L17" s="35" t="n">
        <f aca="false">SUM($C17:$G17,I17,K17)</f>
        <v>2769</v>
      </c>
      <c r="M17" s="48"/>
      <c r="N17" s="49"/>
      <c r="O17" s="49"/>
      <c r="P17" s="33" t="n">
        <f aca="false">VLOOKUP($B17,'[3]On System'!$T$4:$U$500,2)/1000</f>
        <v>2553.16129032258</v>
      </c>
      <c r="Q17" s="33" t="n">
        <f aca="false">VLOOKUP($B17,[3]KRS!$S$4:$T$500,2)/1000</f>
        <v>422.451612903226</v>
      </c>
      <c r="R17" s="33" t="n">
        <f aca="false">VLOOKUP($B17,[3]SWG!$S$4:$T$500,2)/1000</f>
        <v>4</v>
      </c>
      <c r="S17" s="33" t="n">
        <f aca="false">VLOOKUP($B17,'[3]fuel &amp; luaf'!$S$4:$T$500,2)/1000</f>
        <v>38.5806451612903</v>
      </c>
      <c r="T17" s="33"/>
      <c r="U17" s="41" t="n">
        <f aca="false">SUM(P17:T17)</f>
        <v>3018.1935483871</v>
      </c>
      <c r="V17" s="33" t="n">
        <f aca="false">VLOOKUP($B17,'[4]PG&amp;E Inj'!$S$4:$T$500,2)/1000-VLOOKUP($B17,'[4]PG&amp;E WD'!$S$4:$T$500,2)/1000</f>
        <v>-184.599516129032</v>
      </c>
      <c r="W17" s="33" t="n">
        <f aca="false">VLOOKUP($B17,'[4]Wild Goose'!$S$4:$T$500,2)/1000-VLOOKUP($B17,'[4]WG WD'!$S$4:$T$500,2)/1000</f>
        <v>30.5295161290323</v>
      </c>
      <c r="X17" s="50" t="n">
        <f aca="false">SUM(V17:W17)</f>
        <v>-154.07</v>
      </c>
      <c r="Y17" s="34" t="n">
        <f aca="false">Z17-Z16</f>
        <v>-6930</v>
      </c>
      <c r="Z17" s="35" t="n">
        <f aca="false">VLOOKUP($AD17,[3]Ops!$AG$41:$AJ$96,4)/1000</f>
        <v>90486.5</v>
      </c>
      <c r="AA17" s="41"/>
      <c r="AB17" s="41"/>
      <c r="AD17" s="42" t="n">
        <v>36769</v>
      </c>
      <c r="AK17" s="1" t="str">
        <f aca="false">VLOOKUP($B17,$AO$4:$AP$141,2)</f>
        <v>Summer</v>
      </c>
      <c r="AO17" s="46" t="n">
        <v>36739</v>
      </c>
      <c r="AP17" s="1" t="s">
        <v>27</v>
      </c>
    </row>
    <row r="18" customFormat="false" ht="11.25" hidden="false" customHeight="false" outlineLevel="0" collapsed="false">
      <c r="A18" s="31" t="n">
        <f aca="false">B19-B18</f>
        <v>30</v>
      </c>
      <c r="B18" s="47" t="n">
        <f aca="false">DATE(YEAR(B17),MONTH(B17)+1,1)</f>
        <v>36770</v>
      </c>
      <c r="C18" s="33" t="n">
        <f aca="false">VLOOKUP($B18,[3]Malin!$E$13:$F$500,2)/1000</f>
        <v>1812.5</v>
      </c>
      <c r="D18" s="33" t="n">
        <f aca="false">VLOOKUP($B18,'[4]Cali Prod'!$S$4:$T$500,2)/1000</f>
        <v>162.9</v>
      </c>
      <c r="E18" s="33" t="n">
        <f aca="false">VLOOKUP($B18,[4]TW!$S$4:$T$500,2)/1000</f>
        <v>232.633333333333</v>
      </c>
      <c r="F18" s="33" t="n">
        <f aca="false">VLOOKUP($B18,[4]EPNG!$S$4:$T$500,2)/1000</f>
        <v>572.1</v>
      </c>
      <c r="G18" s="33" t="n">
        <f aca="false">VLOOKUP($B18,'[4]Kern River GT'!$S$4:$T$500,2)/1000</f>
        <v>18.4333333333333</v>
      </c>
      <c r="H18" s="34" t="n">
        <f aca="false">SUM(E18:G18)</f>
        <v>823.166666666667</v>
      </c>
      <c r="I18" s="33" t="n">
        <f aca="false">VLOOKUP($B18,[3]Kern!$S$4:$T$500,2)/1000</f>
        <v>0</v>
      </c>
      <c r="J18" s="33" t="n">
        <f aca="false">$C18+($I18-$Q18)</f>
        <v>1416.23333333333</v>
      </c>
      <c r="K18" s="49"/>
      <c r="L18" s="35" t="n">
        <f aca="false">SUM($C18:$G18,I18,K18)</f>
        <v>2798.56666666667</v>
      </c>
      <c r="M18" s="48"/>
      <c r="N18" s="49"/>
      <c r="O18" s="33" t="n">
        <v>0</v>
      </c>
      <c r="P18" s="33" t="n">
        <f aca="false">VLOOKUP($B18,'[3]On System'!$T$4:$U$500,2)/1000</f>
        <v>2501.23333333333</v>
      </c>
      <c r="Q18" s="33" t="n">
        <f aca="false">VLOOKUP($B18,[3]KRS!$S$4:$T$500,2)/1000</f>
        <v>396.266666666667</v>
      </c>
      <c r="R18" s="33" t="n">
        <f aca="false">VLOOKUP($B18,[3]SWG!$S$4:$T$500,2)/1000</f>
        <v>4.06666666666667</v>
      </c>
      <c r="S18" s="33" t="n">
        <f aca="false">VLOOKUP($B18,'[3]fuel &amp; luaf'!$S$4:$T$500,2)/1000</f>
        <v>39.8666666666667</v>
      </c>
      <c r="T18" s="33"/>
      <c r="U18" s="41" t="n">
        <f aca="false">SUM(P18:T18)</f>
        <v>2941.43333333333</v>
      </c>
      <c r="V18" s="33" t="n">
        <f aca="false">VLOOKUP($B18,'[4]PG&amp;E Inj'!$S$4:$T$500,2)/1000-VLOOKUP($B18,'[4]PG&amp;E WD'!$S$4:$T$500,2)/1000</f>
        <v>-66.7683333333333</v>
      </c>
      <c r="W18" s="33" t="n">
        <f aca="false">VLOOKUP($B18,'[4]Wild Goose'!$S$4:$T$500,2)/1000-VLOOKUP($B18,'[4]WG WD'!$S$4:$T$500,2)/1000</f>
        <v>32.865</v>
      </c>
      <c r="X18" s="50" t="n">
        <f aca="false">SUM(V18:W18)</f>
        <v>-33.9033333333333</v>
      </c>
      <c r="Y18" s="34" t="n">
        <f aca="false">Z18-Z17</f>
        <v>-2143</v>
      </c>
      <c r="Z18" s="35" t="n">
        <f aca="false">VLOOKUP($AD18,[3]Ops!$AG$41:$AJ$96,4)/1000</f>
        <v>88343.5</v>
      </c>
      <c r="AA18" s="41"/>
      <c r="AB18" s="41"/>
      <c r="AC18" s="93" t="n">
        <v>1.05</v>
      </c>
      <c r="AD18" s="42" t="n">
        <v>36799</v>
      </c>
      <c r="AK18" s="1" t="str">
        <f aca="false">VLOOKUP($B18,$AO$4:$AP$141,2)</f>
        <v>Summer</v>
      </c>
      <c r="AO18" s="46" t="n">
        <v>36770</v>
      </c>
      <c r="AP18" s="1" t="s">
        <v>27</v>
      </c>
    </row>
    <row r="19" customFormat="false" ht="11.25" hidden="false" customHeight="false" outlineLevel="0" collapsed="false">
      <c r="A19" s="31" t="n">
        <f aca="false">B20-B19</f>
        <v>31</v>
      </c>
      <c r="B19" s="55" t="n">
        <f aca="false">DATE(YEAR(B18),MONTH(B18)+1,1)</f>
        <v>36800</v>
      </c>
      <c r="C19" s="56" t="n">
        <f aca="false">VLOOKUP($B19,[3]Malin!$E$13:$F$500,2)/1000</f>
        <v>1789.58064516129</v>
      </c>
      <c r="D19" s="56" t="n">
        <f aca="false">VLOOKUP($B19,'[3]Cali Prod'!$S$4:$T$500,2)/1000</f>
        <v>164.645161290323</v>
      </c>
      <c r="E19" s="56" t="n">
        <f aca="false">VLOOKUP($B19,[4]TW!$S$4:$T$500,2)/1000</f>
        <v>275.064516129032</v>
      </c>
      <c r="F19" s="56" t="n">
        <f aca="false">VLOOKUP($B19,[4]EPNG!$S$4:$T$500,2)/1000</f>
        <v>607.225806451613</v>
      </c>
      <c r="G19" s="56" t="n">
        <f aca="false">VLOOKUP($B19,'[4]Kern River GT'!$S$4:$T$500,2)/1000</f>
        <v>6.45161290322581</v>
      </c>
      <c r="H19" s="57" t="n">
        <f aca="false">SUM(E19:G19)</f>
        <v>888.741935483871</v>
      </c>
      <c r="I19" s="56" t="n">
        <f aca="false">VLOOKUP($B19,[3]Kern!$S$4:$T$500,2)/1000</f>
        <v>0</v>
      </c>
      <c r="J19" s="56" t="n">
        <f aca="false">$C19+($I19-$Q19)</f>
        <v>1477.74193548387</v>
      </c>
      <c r="K19" s="60"/>
      <c r="L19" s="58" t="n">
        <f aca="false">SUM($C19:$G19,I19,K19)</f>
        <v>2842.96774193548</v>
      </c>
      <c r="M19" s="59"/>
      <c r="N19" s="60"/>
      <c r="O19" s="56" t="n">
        <v>0</v>
      </c>
      <c r="P19" s="56" t="n">
        <f aca="false">VLOOKUP($B19,'[3]On System'!$T$4:$U$500,2)/1000</f>
        <v>2397.87096774194</v>
      </c>
      <c r="Q19" s="56" t="n">
        <f aca="false">VLOOKUP($B19,[3]KRS!$S$4:$T$500,2)/1000</f>
        <v>311.838709677419</v>
      </c>
      <c r="R19" s="56" t="n">
        <f aca="false">VLOOKUP($B19,[3]SWG!$S$4:$T$500,2)/1000</f>
        <v>6.19354838709678</v>
      </c>
      <c r="S19" s="56" t="n">
        <f aca="false">VLOOKUP($B19,'[3]fuel &amp; luaf'!$S$4:$T$500,2)/1000</f>
        <v>39.1290322580645</v>
      </c>
      <c r="T19" s="56"/>
      <c r="U19" s="61" t="n">
        <f aca="false">SUM(P19:T19)</f>
        <v>2755.03225806452</v>
      </c>
      <c r="V19" s="33" t="n">
        <f aca="false">VLOOKUP($B19,'[4]PG&amp;E Inj'!$S$4:$T$500,2)/1000-VLOOKUP($B19,'[4]PG&amp;E WD'!$S$4:$T$500,2)/1000</f>
        <v>22.1746774193548</v>
      </c>
      <c r="W19" s="33" t="n">
        <f aca="false">VLOOKUP($B19,'[4]Wild Goose'!$S$4:$T$500,2)/1000-VLOOKUP($B19,'[4]WG WD'!$S$4:$T$500,2)/1000</f>
        <v>36.465</v>
      </c>
      <c r="X19" s="79" t="n">
        <f aca="false">SUM(V19:W19)</f>
        <v>58.6396774193549</v>
      </c>
      <c r="Y19" s="57" t="n">
        <f aca="false">Z19-Z18</f>
        <v>3177</v>
      </c>
      <c r="Z19" s="58" t="n">
        <f aca="false">VLOOKUP($AD19,[3]Ops!$AG$41:$AJ$96,4)/1000</f>
        <v>91520.5</v>
      </c>
      <c r="AA19" s="41"/>
      <c r="AB19" s="41"/>
      <c r="AC19" s="93" t="n">
        <v>1.05</v>
      </c>
      <c r="AD19" s="42" t="n">
        <v>36830</v>
      </c>
      <c r="AK19" s="1" t="str">
        <f aca="false">VLOOKUP($B19,$AO$4:$AP$141,2)</f>
        <v>Summer</v>
      </c>
      <c r="AO19" s="46" t="n">
        <v>36800</v>
      </c>
      <c r="AP19" s="1" t="s">
        <v>27</v>
      </c>
    </row>
    <row r="20" customFormat="false" ht="11.25" hidden="false" customHeight="false" outlineLevel="0" collapsed="false">
      <c r="A20" s="31" t="n">
        <f aca="false">B21-B20</f>
        <v>30</v>
      </c>
      <c r="B20" s="65" t="n">
        <f aca="false">DATE(YEAR(B19),MONTH(B19)+1,1)</f>
        <v>36831</v>
      </c>
      <c r="C20" s="33" t="n">
        <f aca="false">VLOOKUP($B20,[3]Malin!$E$13:$F$500,2)/1000</f>
        <v>1661.96666666667</v>
      </c>
      <c r="D20" s="49" t="n">
        <v>150</v>
      </c>
      <c r="E20" s="33" t="n">
        <f aca="false">VLOOKUP($B20,[4]TW!$S$4:$T$500,2)/1000</f>
        <v>230.666666666667</v>
      </c>
      <c r="F20" s="33" t="n">
        <f aca="false">VLOOKUP($B20,[4]EPNG!$S$4:$T$500,2)/1000</f>
        <v>669.1</v>
      </c>
      <c r="G20" s="33" t="n">
        <f aca="false">VLOOKUP($B20,'[4]Kern River GT'!$S$4:$T$500,2)/1000</f>
        <v>21.0666666666667</v>
      </c>
      <c r="H20" s="34" t="n">
        <f aca="false">SUM(E20:G20)</f>
        <v>920.833333333333</v>
      </c>
      <c r="I20" s="34" t="n">
        <v>0</v>
      </c>
      <c r="J20" s="33" t="n">
        <f aca="false">$C20+($I20-$Q20)</f>
        <v>1465.3</v>
      </c>
      <c r="K20" s="49"/>
      <c r="L20" s="35" t="n">
        <f aca="false">SUM($C20:$G20,I20,K20)</f>
        <v>2732.8</v>
      </c>
      <c r="M20" s="68"/>
      <c r="N20" s="69"/>
      <c r="O20" s="33" t="n">
        <v>0</v>
      </c>
      <c r="P20" s="33" t="n">
        <f aca="false">VLOOKUP($B20,'[3]On System'!$T$4:$U$500,2)/1000</f>
        <v>2973.3</v>
      </c>
      <c r="Q20" s="33" t="n">
        <f aca="false">VLOOKUP($B20,[3]KRS!$S$4:$T$500,2)/1000</f>
        <v>196.666666666667</v>
      </c>
      <c r="R20" s="33" t="n">
        <f aca="false">VLOOKUP($B20,[3]SWG!$S$4:$T$500,2)/1000</f>
        <v>15.3666666666667</v>
      </c>
      <c r="S20" s="33" t="n">
        <f aca="false">VLOOKUP($B20,'[3]fuel &amp; luaf'!$S$4:$T$500,2)/1000</f>
        <v>38.0666666666667</v>
      </c>
      <c r="T20" s="33"/>
      <c r="U20" s="41" t="n">
        <f aca="false">SUM(P20:T20)</f>
        <v>3223.4</v>
      </c>
      <c r="V20" s="33" t="n">
        <f aca="false">VLOOKUP($B20,'[4]PG&amp;E Inj'!$S$4:$T$500,2)/1000-VLOOKUP($B20,'[4]PG&amp;E WD'!$S$4:$T$500,2)/1000</f>
        <v>-374.201666666667</v>
      </c>
      <c r="W20" s="33" t="n">
        <f aca="false">VLOOKUP($B20,'[4]Wild Goose'!$S$4:$T$500,2)/1000-VLOOKUP($B20,'[4]WG WD'!$S$4:$T$500,2)/1000</f>
        <v>-39.435</v>
      </c>
      <c r="X20" s="50" t="n">
        <f aca="false">SUM(V20:W20)</f>
        <v>-413.636666666667</v>
      </c>
      <c r="Y20" s="34" t="n">
        <f aca="false">Z20-Z19</f>
        <v>-14390</v>
      </c>
      <c r="Z20" s="35" t="n">
        <f aca="false">VLOOKUP($AD20,[3]Ops!$AG$41:$AJ$96,4)/1000</f>
        <v>77130.5</v>
      </c>
      <c r="AA20" s="41"/>
      <c r="AB20" s="41"/>
      <c r="AC20" s="93" t="n">
        <v>1.05</v>
      </c>
      <c r="AD20" s="42" t="n">
        <v>36860</v>
      </c>
      <c r="AK20" s="1" t="str">
        <f aca="false">VLOOKUP($B20,$AO$4:$AP$141,2)</f>
        <v>Winter</v>
      </c>
      <c r="AO20" s="46" t="n">
        <v>36831</v>
      </c>
      <c r="AP20" s="1" t="s">
        <v>30</v>
      </c>
    </row>
    <row r="21" customFormat="false" ht="11.25" hidden="false" customHeight="false" outlineLevel="0" collapsed="false">
      <c r="A21" s="31" t="n">
        <f aca="false">B22-B21</f>
        <v>31</v>
      </c>
      <c r="B21" s="47" t="n">
        <f aca="false">DATE(YEAR(B20),MONTH(B20)+1,1)</f>
        <v>36861</v>
      </c>
      <c r="C21" s="33" t="n">
        <f aca="false">VLOOKUP($B21,[3]Malin!$E$13:$F$500,2)/1000</f>
        <v>1717.51612903226</v>
      </c>
      <c r="D21" s="49" t="n">
        <v>151</v>
      </c>
      <c r="E21" s="33" t="n">
        <f aca="false">VLOOKUP($B21,[4]TW!$S$4:$T$500,2)/1000</f>
        <v>269.129032258065</v>
      </c>
      <c r="F21" s="33" t="n">
        <f aca="false">VLOOKUP($B21,[4]EPNG!$S$4:$T$500,2)/1000</f>
        <v>734.225806451613</v>
      </c>
      <c r="G21" s="33" t="n">
        <f aca="false">VLOOKUP($B21,'[4]Kern River GT'!$S$4:$T$500,2)/1000</f>
        <v>34.2903225806452</v>
      </c>
      <c r="H21" s="34" t="n">
        <f aca="false">SUM(E21:G21)</f>
        <v>1037.64516129032</v>
      </c>
      <c r="I21" s="34" t="n">
        <v>0</v>
      </c>
      <c r="J21" s="33" t="n">
        <f aca="false">$C21+($I21-$Q21)</f>
        <v>1430.70967741936</v>
      </c>
      <c r="K21" s="49" t="n">
        <v>0</v>
      </c>
      <c r="L21" s="35" t="n">
        <f aca="false">SUM($C21:$G21,I21,K21)</f>
        <v>2906.16129032258</v>
      </c>
      <c r="M21" s="48"/>
      <c r="N21" s="49"/>
      <c r="O21" s="33" t="n">
        <v>0</v>
      </c>
      <c r="P21" s="33" t="n">
        <f aca="false">VLOOKUP($B21,'[3]On System'!$T$4:$U$500,2)/1000</f>
        <v>2880.93548387097</v>
      </c>
      <c r="Q21" s="33" t="n">
        <f aca="false">VLOOKUP($B21,[3]KRS!$S$4:$T$500,2)/1000</f>
        <v>286.806451612903</v>
      </c>
      <c r="R21" s="33" t="n">
        <f aca="false">VLOOKUP($B21,[3]SWG!$S$4:$T$500,2)/1000</f>
        <v>14.2903225806452</v>
      </c>
      <c r="S21" s="33" t="n">
        <f aca="false">VLOOKUP($B21,'[3]fuel &amp; luaf'!$S$4:$T$500,2)/1000</f>
        <v>40.5806451612903</v>
      </c>
      <c r="T21" s="33"/>
      <c r="U21" s="41" t="n">
        <f aca="false">SUM(P21:T21)</f>
        <v>3222.61290322581</v>
      </c>
      <c r="V21" s="33" t="n">
        <f aca="false">VLOOKUP($B21,'[4]PG&amp;E Inj'!$S$4:$T$500,2)/1000-VLOOKUP($B21,'[4]PG&amp;E WD'!$S$4:$T$500,2)/1000</f>
        <v>-185.696290322581</v>
      </c>
      <c r="W21" s="33" t="n">
        <f aca="false">VLOOKUP($B21,'[4]Wild Goose'!$S$4:$T$500,2)/1000-VLOOKUP($B21,'[4]WG WD'!$S$4:$T$500,2)/1000</f>
        <v>-63.7608064516129</v>
      </c>
      <c r="X21" s="50" t="n">
        <f aca="false">SUM(V21:W21)</f>
        <v>-249.457096774194</v>
      </c>
      <c r="Y21" s="34" t="n">
        <f aca="false">Z21-Z20</f>
        <v>-9588</v>
      </c>
      <c r="Z21" s="35" t="n">
        <f aca="false">VLOOKUP($AD21,[3]Ops!$AG$41:$AJ$96,4)/1000</f>
        <v>67542.5</v>
      </c>
      <c r="AA21" s="41"/>
      <c r="AB21" s="41"/>
      <c r="AC21" s="93" t="n">
        <v>1.05</v>
      </c>
      <c r="AD21" s="42" t="n">
        <v>36891</v>
      </c>
      <c r="AK21" s="1" t="str">
        <f aca="false">VLOOKUP($B21,$AO$4:$AP$141,2)</f>
        <v>Winter</v>
      </c>
      <c r="AO21" s="46" t="n">
        <v>36861</v>
      </c>
      <c r="AP21" s="1" t="s">
        <v>30</v>
      </c>
    </row>
    <row r="22" customFormat="false" ht="11.25" hidden="false" customHeight="false" outlineLevel="0" collapsed="false">
      <c r="A22" s="31" t="n">
        <f aca="false">B23-B22</f>
        <v>31</v>
      </c>
      <c r="B22" s="47" t="n">
        <f aca="false">DATE(YEAR(B21),MONTH(B21)+1,1)</f>
        <v>36892</v>
      </c>
      <c r="C22" s="34" t="n">
        <v>1750</v>
      </c>
      <c r="D22" s="49" t="n">
        <v>150</v>
      </c>
      <c r="E22" s="33" t="n">
        <f aca="false">VLOOKUP($B22,[4]TW!$S$4:$T$500,2)/1000</f>
        <v>276.916666666667</v>
      </c>
      <c r="F22" s="33" t="n">
        <f aca="false">VLOOKUP($B22,[4]EPNG!$S$4:$T$500,2)/1000</f>
        <v>540.75</v>
      </c>
      <c r="G22" s="33" t="n">
        <f aca="false">VLOOKUP($B22,'[4]Kern River GT'!$S$4:$T$500,2)/1000</f>
        <v>24.1666666666667</v>
      </c>
      <c r="H22" s="34" t="n">
        <f aca="false">SUM(E22:G22)</f>
        <v>841.833333333333</v>
      </c>
      <c r="I22" s="34" t="n">
        <v>0</v>
      </c>
      <c r="J22" s="33" t="n">
        <f aca="false">$C22+($I22-$Q22)</f>
        <v>1459.75</v>
      </c>
      <c r="K22" s="49" t="n">
        <v>0</v>
      </c>
      <c r="L22" s="35" t="n">
        <f aca="false">SUM($C22:$G22,I22,K22)</f>
        <v>2741.83333333333</v>
      </c>
      <c r="M22" s="48"/>
      <c r="N22" s="49"/>
      <c r="O22" s="33" t="n">
        <v>0</v>
      </c>
      <c r="P22" s="33" t="n">
        <f aca="false">VLOOKUP($B22,'[3]On System'!$T$4:$U$500,2)/1000</f>
        <v>2967.91666666667</v>
      </c>
      <c r="Q22" s="33" t="n">
        <f aca="false">VLOOKUP($B22,[3]KRS!$S$4:$T$500,2)/1000</f>
        <v>290.25</v>
      </c>
      <c r="R22" s="49" t="n">
        <v>9</v>
      </c>
      <c r="S22" s="49" t="n">
        <f aca="false">$L22*$S$1</f>
        <v>30.1601666666667</v>
      </c>
      <c r="T22" s="33"/>
      <c r="U22" s="41" t="n">
        <f aca="false">SUM(P22:T22)</f>
        <v>3297.32683333333</v>
      </c>
      <c r="V22" s="33" t="n">
        <f aca="false">VLOOKUP($B22,'[4]PG&amp;E Inj'!$S$4:$T$500,2)/1000-VLOOKUP($B22,'[4]PG&amp;E WD'!$S$4:$T$500,2)/1000</f>
        <v>-484.035</v>
      </c>
      <c r="W22" s="33" t="n">
        <f aca="false">VLOOKUP($B22,'[4]Wild Goose'!$S$4:$T$500,2)/1000-VLOOKUP($B22,'[4]WG WD'!$S$4:$T$500,2)/1000</f>
        <v>-13.2016666666667</v>
      </c>
      <c r="X22" s="48" t="n">
        <f aca="false">SUM(V22:W22)</f>
        <v>-497.236666666667</v>
      </c>
      <c r="Y22" s="49" t="n">
        <f aca="false">$X22*$A22</f>
        <v>-15414.3366666667</v>
      </c>
      <c r="Z22" s="94" t="n">
        <f aca="false">Y22+Z21</f>
        <v>52128.1633333333</v>
      </c>
      <c r="AA22" s="41"/>
      <c r="AB22" s="41"/>
      <c r="AC22" s="93" t="n">
        <v>1.05</v>
      </c>
      <c r="AD22" s="42" t="n">
        <v>36922</v>
      </c>
      <c r="AK22" s="1" t="str">
        <f aca="false">VLOOKUP($B22,$AO$4:$AP$141,2)</f>
        <v>Winter</v>
      </c>
      <c r="AO22" s="46" t="n">
        <v>36892</v>
      </c>
      <c r="AP22" s="1" t="s">
        <v>30</v>
      </c>
    </row>
    <row r="23" customFormat="false" ht="11.25" hidden="false" customHeight="false" outlineLevel="0" collapsed="false">
      <c r="A23" s="31" t="n">
        <f aca="false">B24-B23</f>
        <v>28</v>
      </c>
      <c r="B23" s="47" t="n">
        <f aca="false">DATE(YEAR(B22),MONTH(B22)+1,1)</f>
        <v>36923</v>
      </c>
      <c r="C23" s="34" t="n">
        <v>1600</v>
      </c>
      <c r="D23" s="49" t="n">
        <v>150</v>
      </c>
      <c r="E23" s="49" t="n">
        <f aca="false">H23*$E$1</f>
        <v>225</v>
      </c>
      <c r="F23" s="49" t="n">
        <f aca="false">$H23*$F$1</f>
        <v>558</v>
      </c>
      <c r="G23" s="49" t="n">
        <f aca="false">$H23*$G$1</f>
        <v>117</v>
      </c>
      <c r="H23" s="34" t="n">
        <v>900</v>
      </c>
      <c r="I23" s="34" t="n">
        <v>0</v>
      </c>
      <c r="J23" s="33" t="n">
        <f aca="false">$C23+($I23-$Q23)</f>
        <v>1400</v>
      </c>
      <c r="K23" s="49" t="e">
        <f aca="false">VLOOKUP($B23,'Adjustments &amp; Maintanence'!$B$6:$D$57,2,0)</f>
        <v>#N/A</v>
      </c>
      <c r="L23" s="35" t="e">
        <f aca="false">SUM($C23:$G23,I23,K23)</f>
        <v>#N/A</v>
      </c>
      <c r="M23" s="48"/>
      <c r="N23" s="49"/>
      <c r="O23" s="33" t="e">
        <f aca="false">VLOOKUP($B23,'[5]Power Curve'!$D$9:$BO$5000,64)/1000</f>
        <v>#VALUE!</v>
      </c>
      <c r="P23" s="49" t="e">
        <f aca="false">($P11*AC23)+$O23-O11+VLOOKUP(B23,'Adjustments &amp; Maintanence'!$B$6:$D$57,3,FALSE())</f>
        <v>#VALUE!</v>
      </c>
      <c r="Q23" s="34" t="n">
        <v>200</v>
      </c>
      <c r="R23" s="49" t="n">
        <v>9</v>
      </c>
      <c r="S23" s="49" t="e">
        <f aca="false">$L23*$S$1</f>
        <v>#N/A</v>
      </c>
      <c r="T23" s="33" t="n">
        <f aca="false">VLOOKUP($B23,'[5]Power Curve'!$D$9:$BY$290,73,0)/1000</f>
        <v>0</v>
      </c>
      <c r="U23" s="41" t="e">
        <f aca="false">SUM(P23:T23)</f>
        <v>#VALUE!</v>
      </c>
      <c r="V23" s="49"/>
      <c r="W23" s="49"/>
      <c r="X23" s="48" t="e">
        <f aca="false">L23-U23</f>
        <v>#VALUE!</v>
      </c>
      <c r="Y23" s="49" t="e">
        <f aca="false">$X23*$A23</f>
        <v>#VALUE!</v>
      </c>
      <c r="Z23" s="94" t="e">
        <f aca="false">Y23+Z22</f>
        <v>#VALUE!</v>
      </c>
      <c r="AA23" s="41"/>
      <c r="AB23" s="41"/>
      <c r="AC23" s="93" t="n">
        <v>1.05</v>
      </c>
      <c r="AD23" s="42" t="n">
        <v>36950</v>
      </c>
      <c r="AK23" s="1" t="str">
        <f aca="false">VLOOKUP($B23,$AO$4:$AP$141,2)</f>
        <v>Winter</v>
      </c>
      <c r="AO23" s="46" t="n">
        <v>36923</v>
      </c>
      <c r="AP23" s="1" t="s">
        <v>30</v>
      </c>
    </row>
    <row r="24" customFormat="false" ht="11.25" hidden="false" customHeight="false" outlineLevel="0" collapsed="false">
      <c r="A24" s="31" t="n">
        <f aca="false">B25-B24</f>
        <v>31</v>
      </c>
      <c r="B24" s="55" t="n">
        <f aca="false">DATE(YEAR(B23),MONTH(B23)+1,1)</f>
        <v>36951</v>
      </c>
      <c r="C24" s="79" t="n">
        <v>1600</v>
      </c>
      <c r="D24" s="60" t="n">
        <v>150</v>
      </c>
      <c r="E24" s="60" t="n">
        <f aca="false">H24*$E$1</f>
        <v>225</v>
      </c>
      <c r="F24" s="60" t="n">
        <f aca="false">$H24*$F$1</f>
        <v>558</v>
      </c>
      <c r="G24" s="60" t="n">
        <f aca="false">$H24*$G$1</f>
        <v>117</v>
      </c>
      <c r="H24" s="57" t="n">
        <v>900</v>
      </c>
      <c r="I24" s="57" t="n">
        <v>0</v>
      </c>
      <c r="J24" s="56" t="n">
        <f aca="false">$C24+($I24-$Q24)</f>
        <v>1400</v>
      </c>
      <c r="K24" s="60" t="e">
        <f aca="false">VLOOKUP($B24,'Adjustments &amp; Maintanence'!$B$6:$D$57,2,0)</f>
        <v>#N/A</v>
      </c>
      <c r="L24" s="58" t="e">
        <f aca="false">SUM($C24:$G24,I24,K24)</f>
        <v>#N/A</v>
      </c>
      <c r="M24" s="59"/>
      <c r="N24" s="60"/>
      <c r="O24" s="56" t="e">
        <f aca="false">VLOOKUP($B24,'[5]Power Curve'!$D$9:$BO$5000,64)/1000</f>
        <v>#VALUE!</v>
      </c>
      <c r="P24" s="60" t="e">
        <f aca="false">($P12*AC24)+$O24-O12+VLOOKUP(B24,'Adjustments &amp; Maintanence'!$B$6:$D$57,3,FALSE())</f>
        <v>#VALUE!</v>
      </c>
      <c r="Q24" s="57" t="n">
        <v>200</v>
      </c>
      <c r="R24" s="60" t="n">
        <v>9</v>
      </c>
      <c r="S24" s="60" t="e">
        <f aca="false">$L24*$S$1</f>
        <v>#N/A</v>
      </c>
      <c r="T24" s="56" t="n">
        <f aca="false">VLOOKUP($B24,'[5]Power Curve'!$D$9:$BY$290,73,0)/1000</f>
        <v>0</v>
      </c>
      <c r="U24" s="61" t="e">
        <f aca="false">SUM(P24:T24)</f>
        <v>#VALUE!</v>
      </c>
      <c r="V24" s="49"/>
      <c r="W24" s="49"/>
      <c r="X24" s="59" t="e">
        <f aca="false">L24-U24</f>
        <v>#VALUE!</v>
      </c>
      <c r="Y24" s="60" t="e">
        <f aca="false">$X24*$A24</f>
        <v>#VALUE!</v>
      </c>
      <c r="Z24" s="95" t="e">
        <f aca="false">Y24+Z23</f>
        <v>#VALUE!</v>
      </c>
      <c r="AA24" s="41"/>
      <c r="AB24" s="41"/>
      <c r="AC24" s="93" t="n">
        <v>1.05</v>
      </c>
      <c r="AD24" s="42" t="n">
        <v>36981</v>
      </c>
      <c r="AK24" s="1" t="str">
        <f aca="false">VLOOKUP($B24,$AO$4:$AP$141,2)</f>
        <v>Winter</v>
      </c>
      <c r="AO24" s="46" t="n">
        <v>36951</v>
      </c>
      <c r="AP24" s="1" t="s">
        <v>30</v>
      </c>
    </row>
    <row r="25" customFormat="false" ht="11.25" hidden="false" customHeight="false" outlineLevel="0" collapsed="false">
      <c r="A25" s="31" t="n">
        <f aca="false">B26-B25</f>
        <v>30</v>
      </c>
      <c r="B25" s="65" t="n">
        <f aca="false">DATE(YEAR(B24),MONTH(B24)+1,1)</f>
        <v>36982</v>
      </c>
      <c r="C25" s="34" t="e">
        <f aca="false">IF($AK25="summer",IF(VLOOKUP($B25,Curves!$A$3:$M$100,13)&gt;Forecast!$AM$4,Forecast!$AN$4,$AN$5),IF(VLOOKUP($B25,Curves!$A$3:$M$100,12)&gt;$AM$5,$AN$6,$AN$7))</f>
        <v>#N/A</v>
      </c>
      <c r="D25" s="69" t="n">
        <v>150</v>
      </c>
      <c r="E25" s="69" t="n">
        <f aca="false">H25*$E$1</f>
        <v>200</v>
      </c>
      <c r="F25" s="69" t="n">
        <f aca="false">$H25*$F$1</f>
        <v>496</v>
      </c>
      <c r="G25" s="69" t="n">
        <f aca="false">$H25*$G$1</f>
        <v>104</v>
      </c>
      <c r="H25" s="67" t="n">
        <v>800</v>
      </c>
      <c r="I25" s="34" t="n">
        <v>0</v>
      </c>
      <c r="J25" s="66" t="e">
        <f aca="false">$C25+($I25-$Q25)</f>
        <v>#N/A</v>
      </c>
      <c r="K25" s="49" t="e">
        <f aca="false">VLOOKUP($B25,'Adjustments &amp; Maintanence'!$B$6:$D$57,2,0)</f>
        <v>#N/A</v>
      </c>
      <c r="L25" s="35" t="e">
        <f aca="false">SUM($C25:$G25,I25,K25)</f>
        <v>#N/A</v>
      </c>
      <c r="M25" s="68"/>
      <c r="N25" s="69"/>
      <c r="O25" s="33" t="e">
        <f aca="false">VLOOKUP($B25,'[5]Power Curve'!$D$9:$BO$5000,64)/1000</f>
        <v>#VALUE!</v>
      </c>
      <c r="P25" s="49" t="e">
        <f aca="false">($P13*AC25)+$O25-O13+VLOOKUP(B25,'Adjustments &amp; Maintanence'!$B$6:$D$57,3,FALSE())</f>
        <v>#VALUE!</v>
      </c>
      <c r="Q25" s="34" t="e">
        <f aca="false">IF(VLOOKUP($B25,Curves!$A$2:$N$2700,9)&gt;VLOOKUP($B25,Curves!$A$2:$N$2700,3),0,IF(VLOOKUP($B25,Curves!$A$2:$N$2700,12)&gt;$AM$5,$AN$12,$AN$13))</f>
        <v>#N/A</v>
      </c>
      <c r="R25" s="69" t="n">
        <v>9</v>
      </c>
      <c r="S25" s="69" t="e">
        <f aca="false">$L25*$S$1</f>
        <v>#N/A</v>
      </c>
      <c r="T25" s="33" t="n">
        <f aca="false">VLOOKUP($B25,'[5]Power Curve'!$D$9:$BY$290,73,0)/1000</f>
        <v>0</v>
      </c>
      <c r="U25" s="41" t="e">
        <f aca="false">SUM(P25:T25)</f>
        <v>#VALUE!</v>
      </c>
      <c r="V25" s="49"/>
      <c r="W25" s="49"/>
      <c r="X25" s="68" t="e">
        <f aca="false">L25-U25</f>
        <v>#VALUE!</v>
      </c>
      <c r="Y25" s="69" t="e">
        <f aca="false">$X25*$A25</f>
        <v>#VALUE!</v>
      </c>
      <c r="Z25" s="96" t="e">
        <f aca="false">Y25+Z24</f>
        <v>#VALUE!</v>
      </c>
      <c r="AA25" s="41"/>
      <c r="AB25" s="41"/>
      <c r="AC25" s="93" t="n">
        <v>1.05</v>
      </c>
      <c r="AD25" s="42" t="n">
        <v>37011</v>
      </c>
      <c r="AK25" s="1" t="str">
        <f aca="false">VLOOKUP($B25,$AO$4:$AP$141,2)</f>
        <v>Summer</v>
      </c>
      <c r="AO25" s="46" t="n">
        <v>36982</v>
      </c>
      <c r="AP25" s="1" t="s">
        <v>27</v>
      </c>
    </row>
    <row r="26" customFormat="false" ht="11.25" hidden="false" customHeight="false" outlineLevel="0" collapsed="false">
      <c r="A26" s="31" t="n">
        <f aca="false">B27-B26</f>
        <v>31</v>
      </c>
      <c r="B26" s="47" t="n">
        <f aca="false">DATE(YEAR(B25),MONTH(B25)+1,1)</f>
        <v>37012</v>
      </c>
      <c r="C26" s="34" t="e">
        <f aca="false">IF($AK26="summer",IF(VLOOKUP($B26,Curves!$A$3:$M$100,13)&gt;Forecast!$AM$4,Forecast!$AN$4,$AN$5),IF(VLOOKUP($B26,Curves!$A$3:$M$100,12)&gt;$AM$5,$AN$6,$AN$7))</f>
        <v>#N/A</v>
      </c>
      <c r="D26" s="49" t="n">
        <v>150</v>
      </c>
      <c r="E26" s="49" t="n">
        <f aca="false">H26*$E$1</f>
        <v>200</v>
      </c>
      <c r="F26" s="49" t="n">
        <f aca="false">$H26*$F$1</f>
        <v>496</v>
      </c>
      <c r="G26" s="49" t="n">
        <f aca="false">$H26*$G$1</f>
        <v>104</v>
      </c>
      <c r="H26" s="34" t="n">
        <v>800</v>
      </c>
      <c r="I26" s="34" t="n">
        <v>0</v>
      </c>
      <c r="J26" s="33" t="e">
        <f aca="false">$C26+($I26-$Q26)</f>
        <v>#N/A</v>
      </c>
      <c r="K26" s="49" t="e">
        <f aca="false">VLOOKUP($B26,'Adjustments &amp; Maintanence'!$B$6:$D$57,2,0)</f>
        <v>#N/A</v>
      </c>
      <c r="L26" s="35" t="e">
        <f aca="false">SUM($C26:$G26,I26,K26)</f>
        <v>#N/A</v>
      </c>
      <c r="M26" s="48"/>
      <c r="N26" s="49"/>
      <c r="O26" s="33" t="e">
        <f aca="false">VLOOKUP($B26,'[5]Power Curve'!$D$9:$BO$5000,64)/1000</f>
        <v>#VALUE!</v>
      </c>
      <c r="P26" s="49" t="e">
        <f aca="false">($P14*AC26)+$O26-O14+VLOOKUP(B26,'Adjustments &amp; Maintanence'!$B$6:$D$57,3,FALSE())</f>
        <v>#VALUE!</v>
      </c>
      <c r="Q26" s="34" t="e">
        <f aca="false">IF(VLOOKUP($B26,Curves!$A$2:$N$2700,9)&gt;VLOOKUP($B26,Curves!$A$2:$N$2700,3),0,IF(VLOOKUP($B26,Curves!$A$2:$N$2700,12)&gt;$AM$5,$AN$12,$AN$13))</f>
        <v>#N/A</v>
      </c>
      <c r="R26" s="49" t="n">
        <v>9</v>
      </c>
      <c r="S26" s="49" t="e">
        <f aca="false">$L26*$S$1</f>
        <v>#N/A</v>
      </c>
      <c r="T26" s="33" t="n">
        <f aca="false">VLOOKUP($B26,'[5]Power Curve'!$D$9:$BY$290,73,0)/1000</f>
        <v>0</v>
      </c>
      <c r="U26" s="41" t="e">
        <f aca="false">SUM(P26:T26)</f>
        <v>#VALUE!</v>
      </c>
      <c r="V26" s="49"/>
      <c r="W26" s="49"/>
      <c r="X26" s="48" t="e">
        <f aca="false">L26-U26</f>
        <v>#VALUE!</v>
      </c>
      <c r="Y26" s="49" t="e">
        <f aca="false">$X26*$A26</f>
        <v>#VALUE!</v>
      </c>
      <c r="Z26" s="94" t="e">
        <f aca="false">Y26+Z25</f>
        <v>#VALUE!</v>
      </c>
      <c r="AA26" s="41"/>
      <c r="AB26" s="41"/>
      <c r="AC26" s="93" t="n">
        <v>1.05</v>
      </c>
      <c r="AD26" s="42" t="n">
        <v>37042</v>
      </c>
      <c r="AK26" s="1" t="str">
        <f aca="false">VLOOKUP($B26,$AO$4:$AP$141,2)</f>
        <v>Summer</v>
      </c>
      <c r="AO26" s="46" t="n">
        <v>37012</v>
      </c>
      <c r="AP26" s="1" t="s">
        <v>27</v>
      </c>
    </row>
    <row r="27" customFormat="false" ht="11.25" hidden="false" customHeight="false" outlineLevel="0" collapsed="false">
      <c r="A27" s="31" t="n">
        <f aca="false">B28-B27</f>
        <v>30</v>
      </c>
      <c r="B27" s="47" t="n">
        <f aca="false">DATE(YEAR(B26),MONTH(B26)+1,1)</f>
        <v>37043</v>
      </c>
      <c r="C27" s="34" t="e">
        <f aca="false">IF($AK27="summer",IF(VLOOKUP($B27,Curves!$A$3:$M$100,13)&gt;Forecast!$AM$4,Forecast!$AN$4,$AN$5),IF(VLOOKUP($B27,Curves!$A$3:$M$100,12)&gt;$AM$5,$AN$6,$AN$7))</f>
        <v>#N/A</v>
      </c>
      <c r="D27" s="49" t="n">
        <v>150</v>
      </c>
      <c r="E27" s="49" t="n">
        <f aca="false">H27*$E$1</f>
        <v>200</v>
      </c>
      <c r="F27" s="49" t="n">
        <f aca="false">$H27*$F$1</f>
        <v>496</v>
      </c>
      <c r="G27" s="49" t="n">
        <f aca="false">$H27*$G$1</f>
        <v>104</v>
      </c>
      <c r="H27" s="34" t="n">
        <v>800</v>
      </c>
      <c r="I27" s="34" t="n">
        <v>0</v>
      </c>
      <c r="J27" s="33" t="e">
        <f aca="false">$C27+($I27-$Q27)</f>
        <v>#N/A</v>
      </c>
      <c r="K27" s="49" t="e">
        <f aca="false">VLOOKUP($B27,'Adjustments &amp; Maintanence'!$B$6:$D$57,2,0)</f>
        <v>#N/A</v>
      </c>
      <c r="L27" s="35" t="e">
        <f aca="false">SUM($C27:$G27,I27,K27)</f>
        <v>#N/A</v>
      </c>
      <c r="M27" s="48"/>
      <c r="N27" s="49"/>
      <c r="O27" s="33" t="e">
        <f aca="false">VLOOKUP($B27,'[5]Power Curve'!$D$9:$BO$5000,64)/1000</f>
        <v>#VALUE!</v>
      </c>
      <c r="P27" s="49" t="e">
        <f aca="false">($P15*AC27)+$O27-O15+VLOOKUP(B27,'Adjustments &amp; Maintanence'!$B$6:$D$57,3,FALSE())</f>
        <v>#VALUE!</v>
      </c>
      <c r="Q27" s="34" t="e">
        <f aca="false">IF(VLOOKUP($B27,Curves!$A$2:$N$2700,9)&gt;VLOOKUP($B27,Curves!$A$2:$N$2700,3),0,IF(VLOOKUP($B27,Curves!$A$2:$N$2700,12)&gt;$AM$5,$AN$12,$AN$13))</f>
        <v>#N/A</v>
      </c>
      <c r="R27" s="49" t="n">
        <v>9</v>
      </c>
      <c r="S27" s="49" t="e">
        <f aca="false">$L27*$S$1</f>
        <v>#N/A</v>
      </c>
      <c r="T27" s="33" t="n">
        <f aca="false">VLOOKUP($B27,'[5]Power Curve'!$D$9:$BY$290,73,0)/1000</f>
        <v>109.44</v>
      </c>
      <c r="U27" s="41" t="e">
        <f aca="false">SUM(P27:T27)</f>
        <v>#VALUE!</v>
      </c>
      <c r="V27" s="49"/>
      <c r="W27" s="49"/>
      <c r="X27" s="48" t="e">
        <f aca="false">L27-U27</f>
        <v>#VALUE!</v>
      </c>
      <c r="Y27" s="49" t="e">
        <f aca="false">$X27*$A27</f>
        <v>#VALUE!</v>
      </c>
      <c r="Z27" s="94" t="e">
        <f aca="false">Y27+Z26</f>
        <v>#VALUE!</v>
      </c>
      <c r="AA27" s="41"/>
      <c r="AB27" s="41"/>
      <c r="AC27" s="2" t="n">
        <v>1</v>
      </c>
      <c r="AD27" s="42" t="n">
        <v>37072</v>
      </c>
      <c r="AK27" s="1" t="str">
        <f aca="false">VLOOKUP($B27,$AO$4:$AP$141,2)</f>
        <v>Summer</v>
      </c>
      <c r="AO27" s="46" t="n">
        <v>37043</v>
      </c>
      <c r="AP27" s="1" t="s">
        <v>27</v>
      </c>
    </row>
    <row r="28" customFormat="false" ht="11.25" hidden="false" customHeight="false" outlineLevel="0" collapsed="false">
      <c r="A28" s="31" t="n">
        <f aca="false">B29-B28</f>
        <v>31</v>
      </c>
      <c r="B28" s="47" t="n">
        <f aca="false">DATE(YEAR(B27),MONTH(B27)+1,1)</f>
        <v>37073</v>
      </c>
      <c r="C28" s="34" t="e">
        <f aca="false">IF($AK28="summer",IF(VLOOKUP($B28,Curves!$A$3:$M$100,13)&gt;Forecast!$AM$4,Forecast!$AN$4,$AN$5),IF(VLOOKUP($B28,Curves!$A$3:$M$100,12)&gt;$AM$5,$AN$6,$AN$7))</f>
        <v>#N/A</v>
      </c>
      <c r="D28" s="49" t="n">
        <v>150</v>
      </c>
      <c r="E28" s="49" t="n">
        <f aca="false">H28*$E$1</f>
        <v>200</v>
      </c>
      <c r="F28" s="49" t="n">
        <f aca="false">$H28*$F$1</f>
        <v>496</v>
      </c>
      <c r="G28" s="49" t="n">
        <f aca="false">$H28*$G$1</f>
        <v>104</v>
      </c>
      <c r="H28" s="34" t="n">
        <v>800</v>
      </c>
      <c r="I28" s="34" t="n">
        <v>0</v>
      </c>
      <c r="J28" s="33" t="e">
        <f aca="false">$C28+($I28-$Q28)</f>
        <v>#N/A</v>
      </c>
      <c r="K28" s="49" t="e">
        <f aca="false">VLOOKUP($B28,'Adjustments &amp; Maintanence'!$B$6:$D$57,2,0)</f>
        <v>#N/A</v>
      </c>
      <c r="L28" s="35" t="e">
        <f aca="false">SUM($C28:$G28,I28,K28)</f>
        <v>#N/A</v>
      </c>
      <c r="M28" s="48"/>
      <c r="N28" s="49"/>
      <c r="O28" s="33" t="e">
        <f aca="false">VLOOKUP($B28,'[5]Power Curve'!$D$9:$BO$5000,64)/1000</f>
        <v>#VALUE!</v>
      </c>
      <c r="P28" s="49" t="e">
        <f aca="false">($P16*AC28)+$O28-O16+VLOOKUP(B28,'Adjustments &amp; Maintanence'!$B$6:$D$57,3,FALSE())</f>
        <v>#VALUE!</v>
      </c>
      <c r="Q28" s="34" t="e">
        <f aca="false">IF(VLOOKUP($B28,Curves!$A$2:$N$2700,9)&gt;VLOOKUP($B28,Curves!$A$2:$N$2700,3),0,IF(VLOOKUP($B28,Curves!$A$2:$N$2700,12)&gt;$AM$5,$AN$12,$AN$13))</f>
        <v>#N/A</v>
      </c>
      <c r="R28" s="49" t="n">
        <v>9</v>
      </c>
      <c r="S28" s="49" t="e">
        <f aca="false">$L28*$S$1</f>
        <v>#N/A</v>
      </c>
      <c r="T28" s="33" t="n">
        <f aca="false">VLOOKUP($B28,'[5]Power Curve'!$D$9:$BY$290,73,0)/1000</f>
        <v>199.44</v>
      </c>
      <c r="U28" s="41" t="e">
        <f aca="false">SUM(P28:T28)</f>
        <v>#VALUE!</v>
      </c>
      <c r="V28" s="49"/>
      <c r="W28" s="49"/>
      <c r="X28" s="48" t="e">
        <f aca="false">L28-U28</f>
        <v>#VALUE!</v>
      </c>
      <c r="Y28" s="49" t="e">
        <f aca="false">$X28*$A28</f>
        <v>#VALUE!</v>
      </c>
      <c r="Z28" s="94" t="e">
        <f aca="false">Y28+Z27</f>
        <v>#VALUE!</v>
      </c>
      <c r="AA28" s="41"/>
      <c r="AB28" s="41"/>
      <c r="AC28" s="2" t="n">
        <v>1</v>
      </c>
      <c r="AD28" s="42" t="n">
        <v>37103</v>
      </c>
      <c r="AK28" s="1" t="str">
        <f aca="false">VLOOKUP($B28,$AO$4:$AP$141,2)</f>
        <v>Summer</v>
      </c>
      <c r="AO28" s="46" t="n">
        <v>37073</v>
      </c>
      <c r="AP28" s="1" t="s">
        <v>27</v>
      </c>
    </row>
    <row r="29" customFormat="false" ht="12" hidden="false" customHeight="false" outlineLevel="0" collapsed="false">
      <c r="A29" s="31" t="n">
        <f aca="false">B30-B29</f>
        <v>31</v>
      </c>
      <c r="B29" s="47" t="n">
        <f aca="false">DATE(YEAR(B28),MONTH(B28)+1,1)</f>
        <v>37104</v>
      </c>
      <c r="C29" s="34" t="e">
        <f aca="false">IF($AK29="summer",IF(VLOOKUP($B29,Curves!$A$3:$M$100,13)&gt;Forecast!$AM$4,Forecast!$AN$4,$AN$5),IF(VLOOKUP($B29,Curves!$A$3:$M$100,12)&gt;$AM$5,$AN$6,$AN$7))</f>
        <v>#N/A</v>
      </c>
      <c r="D29" s="49" t="n">
        <v>150</v>
      </c>
      <c r="E29" s="49" t="n">
        <f aca="false">H29*$E$1</f>
        <v>200</v>
      </c>
      <c r="F29" s="49" t="n">
        <f aca="false">$H29*$F$1</f>
        <v>496</v>
      </c>
      <c r="G29" s="49" t="n">
        <f aca="false">$H29*$G$1</f>
        <v>104</v>
      </c>
      <c r="H29" s="34" t="n">
        <v>800</v>
      </c>
      <c r="I29" s="34" t="n">
        <v>0</v>
      </c>
      <c r="J29" s="33" t="e">
        <f aca="false">$C29+($I29-$Q29)</f>
        <v>#N/A</v>
      </c>
      <c r="K29" s="49" t="e">
        <f aca="false">VLOOKUP($B29,'Adjustments &amp; Maintanence'!$B$6:$D$57,2,0)</f>
        <v>#N/A</v>
      </c>
      <c r="L29" s="35" t="e">
        <f aca="false">SUM($C29:$G29,I29,K29)</f>
        <v>#N/A</v>
      </c>
      <c r="M29" s="48"/>
      <c r="N29" s="49"/>
      <c r="O29" s="33" t="e">
        <f aca="false">VLOOKUP($B29,'[5]Power Curve'!$D$9:$BO$5000,64)/1000</f>
        <v>#VALUE!</v>
      </c>
      <c r="P29" s="49" t="e">
        <f aca="false">($P17*AC29)+$O29-O17+VLOOKUP(B29,'Adjustments &amp; Maintanence'!$B$6:$D$57,3,FALSE())</f>
        <v>#VALUE!</v>
      </c>
      <c r="Q29" s="34" t="e">
        <f aca="false">IF(VLOOKUP($B29,Curves!$A$2:$N$2700,9)&gt;VLOOKUP($B29,Curves!$A$2:$N$2700,3),0,IF(VLOOKUP($B29,Curves!$A$2:$N$2700,12)&gt;$AM$5,$AN$12,$AN$13))</f>
        <v>#N/A</v>
      </c>
      <c r="R29" s="49" t="n">
        <v>9</v>
      </c>
      <c r="S29" s="49" t="e">
        <f aca="false">$L29*$S$1</f>
        <v>#N/A</v>
      </c>
      <c r="T29" s="33" t="n">
        <f aca="false">VLOOKUP($B29,'[5]Power Curve'!$D$9:$BY$290,73,0)/1000</f>
        <v>208.62</v>
      </c>
      <c r="U29" s="41" t="e">
        <f aca="false">SUM(P29:T29)</f>
        <v>#VALUE!</v>
      </c>
      <c r="V29" s="49"/>
      <c r="W29" s="49"/>
      <c r="X29" s="97" t="e">
        <f aca="false">L29-U29</f>
        <v>#VALUE!</v>
      </c>
      <c r="Y29" s="98" t="e">
        <f aca="false">$X29*$A29</f>
        <v>#VALUE!</v>
      </c>
      <c r="Z29" s="99" t="e">
        <f aca="false">Y29+Z28</f>
        <v>#VALUE!</v>
      </c>
      <c r="AA29" s="41"/>
      <c r="AB29" s="41"/>
      <c r="AC29" s="2" t="n">
        <v>1</v>
      </c>
      <c r="AD29" s="42" t="n">
        <v>37134</v>
      </c>
      <c r="AK29" s="1" t="str">
        <f aca="false">VLOOKUP($B29,$AO$4:$AP$141,2)</f>
        <v>Summer</v>
      </c>
      <c r="AO29" s="46" t="n">
        <v>37104</v>
      </c>
      <c r="AP29" s="1" t="s">
        <v>27</v>
      </c>
    </row>
    <row r="30" customFormat="false" ht="12" hidden="false" customHeight="false" outlineLevel="0" collapsed="false">
      <c r="A30" s="31" t="n">
        <f aca="false">B31-B30</f>
        <v>30</v>
      </c>
      <c r="B30" s="47" t="n">
        <f aca="false">DATE(YEAR(B29),MONTH(B29)+1,1)</f>
        <v>37135</v>
      </c>
      <c r="C30" s="34" t="e">
        <f aca="false">IF($AK30="summer",IF(VLOOKUP($B30,Curves!$A$3:$M$100,13)&gt;Forecast!$AM$4,Forecast!$AN$4,$AN$5),IF(VLOOKUP($B30,Curves!$A$3:$M$100,12)&gt;$AM$5,$AN$6,$AN$7))</f>
        <v>#N/A</v>
      </c>
      <c r="D30" s="49" t="n">
        <v>150</v>
      </c>
      <c r="E30" s="49" t="n">
        <f aca="false">H30*$E$1</f>
        <v>200</v>
      </c>
      <c r="F30" s="49" t="n">
        <f aca="false">$H30*$F$1</f>
        <v>496</v>
      </c>
      <c r="G30" s="49" t="n">
        <f aca="false">$H30*$G$1</f>
        <v>104</v>
      </c>
      <c r="H30" s="34" t="n">
        <v>800</v>
      </c>
      <c r="I30" s="34" t="n">
        <v>0</v>
      </c>
      <c r="J30" s="33" t="e">
        <f aca="false">$C30+($I30-$Q30)</f>
        <v>#N/A</v>
      </c>
      <c r="K30" s="49" t="e">
        <f aca="false">VLOOKUP($B30,'Adjustments &amp; Maintanence'!$B$6:$D$57,2,0)</f>
        <v>#N/A</v>
      </c>
      <c r="L30" s="35" t="e">
        <f aca="false">SUM($C30:$G30,I30,K30)</f>
        <v>#N/A</v>
      </c>
      <c r="M30" s="48"/>
      <c r="N30" s="49"/>
      <c r="O30" s="33" t="e">
        <f aca="false">VLOOKUP($B30,'[5]Power Curve'!$D$9:$BO$5000,64)/1000</f>
        <v>#VALUE!</v>
      </c>
      <c r="P30" s="49" t="e">
        <f aca="false">($P18*AC30)+$O30-O18+VLOOKUP(B30,'Adjustments &amp; Maintanence'!$B$6:$D$57,3,FALSE())</f>
        <v>#VALUE!</v>
      </c>
      <c r="Q30" s="34" t="e">
        <f aca="false">IF(VLOOKUP($B30,Curves!$A$2:$N$2700,9)&gt;VLOOKUP($B30,Curves!$A$2:$N$2700,3),0,IF(VLOOKUP($B30,Curves!$A$2:$N$2700,12)&gt;$AM$5,$AN$12,$AN$13))</f>
        <v>#N/A</v>
      </c>
      <c r="R30" s="49" t="n">
        <v>9</v>
      </c>
      <c r="S30" s="49" t="e">
        <f aca="false">$L30*$S$1</f>
        <v>#N/A</v>
      </c>
      <c r="T30" s="33" t="n">
        <f aca="false">VLOOKUP($B30,'[5]Power Curve'!$D$9:$BY$290,73,0)/1000</f>
        <v>208.62</v>
      </c>
      <c r="U30" s="41" t="e">
        <f aca="false">SUM(P30:T30)</f>
        <v>#VALUE!</v>
      </c>
      <c r="V30" s="49"/>
      <c r="W30" s="49"/>
      <c r="X30" s="100" t="e">
        <f aca="false">L30-U30</f>
        <v>#VALUE!</v>
      </c>
      <c r="Y30" s="101" t="e">
        <f aca="false">$X30*$A30</f>
        <v>#VALUE!</v>
      </c>
      <c r="Z30" s="102" t="e">
        <f aca="false">Y30+Z29</f>
        <v>#VALUE!</v>
      </c>
      <c r="AA30" s="41" t="s">
        <v>34</v>
      </c>
      <c r="AB30" s="41"/>
      <c r="AC30" s="2" t="n">
        <v>1</v>
      </c>
      <c r="AD30" s="42" t="n">
        <v>37164</v>
      </c>
      <c r="AK30" s="1" t="str">
        <f aca="false">VLOOKUP($B30,$AO$4:$AP$141,2)</f>
        <v>Summer</v>
      </c>
      <c r="AO30" s="46" t="n">
        <v>37135</v>
      </c>
      <c r="AP30" s="1" t="s">
        <v>27</v>
      </c>
    </row>
    <row r="31" customFormat="false" ht="11.25" hidden="false" customHeight="false" outlineLevel="0" collapsed="false">
      <c r="A31" s="31" t="n">
        <f aca="false">B32-B31</f>
        <v>31</v>
      </c>
      <c r="B31" s="55" t="n">
        <f aca="false">DATE(YEAR(B30),MONTH(B30)+1,1)</f>
        <v>37165</v>
      </c>
      <c r="C31" s="57" t="e">
        <f aca="false">IF($AK31="summer",IF(VLOOKUP($B31,Curves!$A$3:$M$100,13)&gt;Forecast!$AM$4,Forecast!$AN$4,$AN$5),IF(VLOOKUP($B31,Curves!$A$3:$M$100,12)&gt;$AM$5,$AN$6,$AN$7))</f>
        <v>#N/A</v>
      </c>
      <c r="D31" s="60" t="n">
        <v>150</v>
      </c>
      <c r="E31" s="60" t="n">
        <f aca="false">H31*$E$1</f>
        <v>200</v>
      </c>
      <c r="F31" s="60" t="n">
        <f aca="false">$H31*$F$1</f>
        <v>496</v>
      </c>
      <c r="G31" s="60" t="n">
        <f aca="false">$H31*$G$1</f>
        <v>104</v>
      </c>
      <c r="H31" s="57" t="n">
        <v>800</v>
      </c>
      <c r="I31" s="57" t="n">
        <v>0</v>
      </c>
      <c r="J31" s="56" t="e">
        <f aca="false">$C31+($I31-$Q31)</f>
        <v>#N/A</v>
      </c>
      <c r="K31" s="60" t="e">
        <f aca="false">VLOOKUP($B31,'Adjustments &amp; Maintanence'!$B$6:$D$57,2,0)</f>
        <v>#N/A</v>
      </c>
      <c r="L31" s="58" t="e">
        <f aca="false">SUM($C31:$G31,I31,K31)</f>
        <v>#N/A</v>
      </c>
      <c r="M31" s="59"/>
      <c r="N31" s="60"/>
      <c r="O31" s="56" t="e">
        <f aca="false">VLOOKUP($B31,'[5]Power Curve'!$D$9:$BO$5000,64)/1000</f>
        <v>#VALUE!</v>
      </c>
      <c r="P31" s="60" t="e">
        <f aca="false">($P19*AC31)+$O31-O19+VLOOKUP(B31,'Adjustments &amp; Maintanence'!$B$6:$D$57,3,FALSE())</f>
        <v>#VALUE!</v>
      </c>
      <c r="Q31" s="57" t="e">
        <f aca="false">IF(VLOOKUP($B31,Curves!$A$2:$N$2700,9)&gt;VLOOKUP($B31,Curves!$A$2:$N$2700,3),0,IF(VLOOKUP($B31,Curves!$A$2:$N$2700,12)&gt;$AM$5,$AN$12,$AN$13))</f>
        <v>#N/A</v>
      </c>
      <c r="R31" s="60" t="n">
        <v>9</v>
      </c>
      <c r="S31" s="60" t="e">
        <f aca="false">$L31*$S$1</f>
        <v>#N/A</v>
      </c>
      <c r="T31" s="56" t="n">
        <f aca="false">VLOOKUP($B31,'[5]Power Curve'!$D$9:$BY$290,73,0)/1000</f>
        <v>208.62</v>
      </c>
      <c r="U31" s="61" t="e">
        <f aca="false">SUM(P31:T31)</f>
        <v>#VALUE!</v>
      </c>
      <c r="V31" s="49"/>
      <c r="W31" s="49"/>
      <c r="X31" s="48" t="e">
        <f aca="false">L31-U31</f>
        <v>#VALUE!</v>
      </c>
      <c r="Y31" s="60" t="e">
        <f aca="false">$X31*$A31</f>
        <v>#VALUE!</v>
      </c>
      <c r="Z31" s="95" t="e">
        <f aca="false">Y31+Z30</f>
        <v>#VALUE!</v>
      </c>
      <c r="AA31" s="41"/>
      <c r="AB31" s="41"/>
      <c r="AC31" s="2" t="n">
        <v>1</v>
      </c>
      <c r="AD31" s="42" t="n">
        <v>37195</v>
      </c>
      <c r="AK31" s="1" t="str">
        <f aca="false">VLOOKUP($B31,$AO$4:$AP$141,2)</f>
        <v>Summer</v>
      </c>
      <c r="AO31" s="46" t="n">
        <v>37165</v>
      </c>
      <c r="AP31" s="1" t="s">
        <v>27</v>
      </c>
    </row>
    <row r="32" customFormat="false" ht="11.25" hidden="false" customHeight="false" outlineLevel="0" collapsed="false">
      <c r="A32" s="31" t="n">
        <f aca="false">B33-B32</f>
        <v>30</v>
      </c>
      <c r="B32" s="65" t="n">
        <f aca="false">DATE(YEAR(B31),MONTH(B31)+1,1)</f>
        <v>37196</v>
      </c>
      <c r="C32" s="34" t="e">
        <f aca="false">IF($AK32="summer",IF(VLOOKUP($B32,Curves!$A$3:$M$100,13)&gt;Forecast!$AM$4,Forecast!$AN$4,$AN$5),IF(VLOOKUP($B32,Curves!$A$3:$M$100,12)&gt;$AM$5,$AN$6,$AN$7))</f>
        <v>#N/A</v>
      </c>
      <c r="D32" s="69" t="n">
        <v>150</v>
      </c>
      <c r="E32" s="69" t="n">
        <f aca="false">H32*$E$1</f>
        <v>250</v>
      </c>
      <c r="F32" s="69" t="n">
        <f aca="false">$H32*$F$1</f>
        <v>620</v>
      </c>
      <c r="G32" s="69" t="n">
        <f aca="false">$H32*$G$1</f>
        <v>130</v>
      </c>
      <c r="H32" s="34" t="n">
        <v>1000</v>
      </c>
      <c r="I32" s="34" t="n">
        <v>0</v>
      </c>
      <c r="J32" s="66" t="e">
        <f aca="false">$C32+($I32-$Q32)</f>
        <v>#N/A</v>
      </c>
      <c r="K32" s="49" t="e">
        <f aca="false">VLOOKUP($B32,'Adjustments &amp; Maintanence'!$B$6:$D$57,2,0)</f>
        <v>#N/A</v>
      </c>
      <c r="L32" s="35" t="e">
        <f aca="false">SUM($C32:$G32,I32,K32)</f>
        <v>#N/A</v>
      </c>
      <c r="M32" s="68"/>
      <c r="N32" s="69"/>
      <c r="O32" s="33" t="e">
        <f aca="false">VLOOKUP($B32,'[5]Power Curve'!$D$9:$BO$5000,64)/1000</f>
        <v>#VALUE!</v>
      </c>
      <c r="P32" s="49" t="e">
        <f aca="false">($P20*AC32)+$O32-O20+VLOOKUP(B32,'Adjustments &amp; Maintanence'!$B$6:$D$57,3,FALSE())</f>
        <v>#VALUE!</v>
      </c>
      <c r="Q32" s="34" t="e">
        <f aca="false">IF(VLOOKUP($B32,Curves!$A$2:$N$2700,9)&gt;VLOOKUP($B32,Curves!$A$2:$N$2700,3),0,IF(VLOOKUP($B32,Curves!$A$2:$N$2700,12)&gt;$AM$5,$AN$12,$AN$13))</f>
        <v>#N/A</v>
      </c>
      <c r="R32" s="69" t="n">
        <v>9</v>
      </c>
      <c r="S32" s="69" t="e">
        <f aca="false">$L32*$S$1</f>
        <v>#N/A</v>
      </c>
      <c r="T32" s="33" t="n">
        <f aca="false">VLOOKUP($B32,'[5]Power Curve'!$D$9:$BY$290,73,0)/1000</f>
        <v>139.08</v>
      </c>
      <c r="U32" s="41" t="e">
        <f aca="false">SUM(P32:T32)</f>
        <v>#VALUE!</v>
      </c>
      <c r="V32" s="49"/>
      <c r="W32" s="49"/>
      <c r="X32" s="68" t="e">
        <f aca="false">L32-U32</f>
        <v>#VALUE!</v>
      </c>
      <c r="Y32" s="69" t="e">
        <f aca="false">$X32*$A32</f>
        <v>#VALUE!</v>
      </c>
      <c r="Z32" s="96" t="e">
        <f aca="false">Y32+Z31</f>
        <v>#VALUE!</v>
      </c>
      <c r="AA32" s="41"/>
      <c r="AB32" s="41"/>
      <c r="AC32" s="2" t="n">
        <v>1</v>
      </c>
      <c r="AD32" s="42" t="n">
        <v>37225</v>
      </c>
      <c r="AK32" s="1" t="str">
        <f aca="false">VLOOKUP($B32,$AO$4:$AP$141,2)</f>
        <v>Winter</v>
      </c>
      <c r="AO32" s="46" t="n">
        <v>37196</v>
      </c>
      <c r="AP32" s="1" t="s">
        <v>30</v>
      </c>
    </row>
    <row r="33" customFormat="false" ht="11.25" hidden="false" customHeight="false" outlineLevel="0" collapsed="false">
      <c r="A33" s="31" t="n">
        <f aca="false">B34-B33</f>
        <v>31</v>
      </c>
      <c r="B33" s="47" t="n">
        <f aca="false">DATE(YEAR(B32),MONTH(B32)+1,1)</f>
        <v>37226</v>
      </c>
      <c r="C33" s="34" t="e">
        <f aca="false">IF($AK33="summer",IF(VLOOKUP($B33,Curves!$A$3:$M$100,13)&gt;Forecast!$AM$4,Forecast!$AN$4,$AN$5),IF(VLOOKUP($B33,Curves!$A$3:$M$100,12)&gt;$AM$5,$AN$6,$AN$7))</f>
        <v>#N/A</v>
      </c>
      <c r="D33" s="49" t="n">
        <v>150</v>
      </c>
      <c r="E33" s="49" t="n">
        <f aca="false">H33*$E$1</f>
        <v>250</v>
      </c>
      <c r="F33" s="49" t="n">
        <f aca="false">$H33*$F$1</f>
        <v>620</v>
      </c>
      <c r="G33" s="49" t="n">
        <f aca="false">$H33*$G$1</f>
        <v>130</v>
      </c>
      <c r="H33" s="34" t="n">
        <v>1000</v>
      </c>
      <c r="I33" s="34" t="n">
        <v>0</v>
      </c>
      <c r="J33" s="33" t="e">
        <f aca="false">$C33+($I33-$Q33)</f>
        <v>#N/A</v>
      </c>
      <c r="K33" s="49" t="e">
        <f aca="false">VLOOKUP($B33,'Adjustments &amp; Maintanence'!$B$6:$D$57,2,0)</f>
        <v>#N/A</v>
      </c>
      <c r="L33" s="35" t="e">
        <f aca="false">SUM($C33:$G33,I33,K33)</f>
        <v>#N/A</v>
      </c>
      <c r="M33" s="48"/>
      <c r="N33" s="49"/>
      <c r="O33" s="33" t="e">
        <f aca="false">VLOOKUP($B33,'[5]Power Curve'!$D$9:$BO$5000,64)/1000</f>
        <v>#VALUE!</v>
      </c>
      <c r="P33" s="49" t="e">
        <f aca="false">($P21*AC33)+$O33-O21+VLOOKUP(B33,'Adjustments &amp; Maintanence'!$B$6:$D$57,3,FALSE())</f>
        <v>#VALUE!</v>
      </c>
      <c r="Q33" s="34" t="e">
        <f aca="false">IF(VLOOKUP($B33,Curves!$A$2:$N$2700,9)&gt;VLOOKUP($B33,Curves!$A$2:$N$2700,3),0,IF(VLOOKUP($B33,Curves!$A$2:$N$2700,12)&gt;$AM$5,$AN$12,$AN$13))</f>
        <v>#N/A</v>
      </c>
      <c r="R33" s="49" t="n">
        <v>9</v>
      </c>
      <c r="S33" s="49" t="e">
        <f aca="false">$L33*$S$1</f>
        <v>#N/A</v>
      </c>
      <c r="T33" s="33" t="n">
        <f aca="false">VLOOKUP($B33,'[5]Power Curve'!$D$9:$BY$290,73,0)/1000</f>
        <v>139.08</v>
      </c>
      <c r="U33" s="41" t="e">
        <f aca="false">SUM(P33:T33)</f>
        <v>#VALUE!</v>
      </c>
      <c r="V33" s="49"/>
      <c r="W33" s="49"/>
      <c r="X33" s="48" t="e">
        <f aca="false">L33-U33</f>
        <v>#VALUE!</v>
      </c>
      <c r="Y33" s="49" t="e">
        <f aca="false">$X33*$A33</f>
        <v>#VALUE!</v>
      </c>
      <c r="Z33" s="94" t="e">
        <f aca="false">Y33+Z32</f>
        <v>#VALUE!</v>
      </c>
      <c r="AA33" s="41"/>
      <c r="AB33" s="41"/>
      <c r="AC33" s="2" t="n">
        <v>1</v>
      </c>
      <c r="AD33" s="42" t="n">
        <v>37256</v>
      </c>
      <c r="AK33" s="1" t="str">
        <f aca="false">VLOOKUP($B33,$AO$4:$AP$141,2)</f>
        <v>Winter</v>
      </c>
      <c r="AO33" s="46" t="n">
        <v>37226</v>
      </c>
      <c r="AP33" s="1" t="s">
        <v>30</v>
      </c>
    </row>
    <row r="34" customFormat="false" ht="11.25" hidden="false" customHeight="false" outlineLevel="0" collapsed="false">
      <c r="A34" s="31" t="n">
        <f aca="false">B35-B34</f>
        <v>31</v>
      </c>
      <c r="B34" s="47" t="n">
        <f aca="false">DATE(YEAR(B33),MONTH(B33)+1,1)</f>
        <v>37257</v>
      </c>
      <c r="C34" s="34" t="e">
        <f aca="false">IF($AK34="summer",IF(VLOOKUP($B34,Curves!$A$3:$M$100,13)&gt;Forecast!$AM$4,Forecast!$AN$4,$AN$5),IF(VLOOKUP($B34,Curves!$A$3:$M$100,12)&gt;$AM$5,$AN$6,$AN$7))</f>
        <v>#N/A</v>
      </c>
      <c r="D34" s="49" t="n">
        <v>150</v>
      </c>
      <c r="E34" s="49" t="n">
        <f aca="false">H34*$E$1</f>
        <v>250</v>
      </c>
      <c r="F34" s="49" t="n">
        <f aca="false">$H34*$F$1</f>
        <v>620</v>
      </c>
      <c r="G34" s="49" t="n">
        <f aca="false">$H34*$G$1</f>
        <v>130</v>
      </c>
      <c r="H34" s="34" t="n">
        <v>1000</v>
      </c>
      <c r="I34" s="34" t="n">
        <v>0</v>
      </c>
      <c r="J34" s="33" t="e">
        <f aca="false">$C34+($I34-$Q34)</f>
        <v>#N/A</v>
      </c>
      <c r="K34" s="49" t="e">
        <f aca="false">VLOOKUP($B34,'Adjustments &amp; Maintanence'!$B$6:$D$57,2,0)</f>
        <v>#N/A</v>
      </c>
      <c r="L34" s="35" t="e">
        <f aca="false">SUM($C34:$G34,I34,K34)</f>
        <v>#N/A</v>
      </c>
      <c r="M34" s="48"/>
      <c r="N34" s="49"/>
      <c r="O34" s="33" t="e">
        <f aca="false">VLOOKUP($B34,'[5]Power Curve'!$D$9:$BO$5000,64)/1000</f>
        <v>#VALUE!</v>
      </c>
      <c r="P34" s="49" t="e">
        <f aca="false">($P22*AC34)+$O34-O22+VLOOKUP(B34,'Adjustments &amp; Maintanence'!$B$6:$D$57,3,FALSE())</f>
        <v>#VALUE!</v>
      </c>
      <c r="Q34" s="34" t="e">
        <f aca="false">IF(VLOOKUP($B34,Curves!$A$2:$N$2700,9)&gt;VLOOKUP($B34,Curves!$A$2:$N$2700,3),0,IF(VLOOKUP($B34,Curves!$A$2:$N$2700,12)&gt;$AM$5,$AN$12,$AN$13))</f>
        <v>#N/A</v>
      </c>
      <c r="R34" s="49" t="n">
        <v>9</v>
      </c>
      <c r="S34" s="49" t="e">
        <f aca="false">$L34*$S$1</f>
        <v>#N/A</v>
      </c>
      <c r="T34" s="33" t="n">
        <f aca="false">VLOOKUP($B34,'[5]Power Curve'!$D$9:$BY$290,73,0)/1000</f>
        <v>139.08</v>
      </c>
      <c r="U34" s="41" t="e">
        <f aca="false">SUM(P34:T34)</f>
        <v>#VALUE!</v>
      </c>
      <c r="V34" s="49"/>
      <c r="W34" s="49"/>
      <c r="X34" s="48" t="e">
        <f aca="false">L34-U34</f>
        <v>#VALUE!</v>
      </c>
      <c r="Y34" s="49" t="e">
        <f aca="false">$X34*$A34</f>
        <v>#VALUE!</v>
      </c>
      <c r="Z34" s="94" t="e">
        <f aca="false">Y34+Z33</f>
        <v>#VALUE!</v>
      </c>
      <c r="AA34" s="41"/>
      <c r="AB34" s="41"/>
      <c r="AC34" s="2" t="n">
        <v>1</v>
      </c>
      <c r="AD34" s="42" t="n">
        <v>37287</v>
      </c>
      <c r="AK34" s="1" t="str">
        <f aca="false">VLOOKUP($B34,$AO$4:$AP$141,2)</f>
        <v>Winter</v>
      </c>
      <c r="AO34" s="46" t="n">
        <v>37257</v>
      </c>
      <c r="AP34" s="1" t="s">
        <v>30</v>
      </c>
    </row>
    <row r="35" customFormat="false" ht="11.25" hidden="false" customHeight="false" outlineLevel="0" collapsed="false">
      <c r="A35" s="31" t="n">
        <f aca="false">B36-B35</f>
        <v>28</v>
      </c>
      <c r="B35" s="47" t="n">
        <f aca="false">DATE(YEAR(B34),MONTH(B34)+1,1)</f>
        <v>37288</v>
      </c>
      <c r="C35" s="34" t="e">
        <f aca="false">IF($AK35="summer",IF(VLOOKUP($B35,Curves!$A$3:$M$100,13)&gt;Forecast!$AM$4,Forecast!$AN$4,$AN$5),IF(VLOOKUP($B35,Curves!$A$3:$M$100,12)&gt;$AM$5,$AN$6,$AN$7))</f>
        <v>#N/A</v>
      </c>
      <c r="D35" s="49" t="n">
        <v>150</v>
      </c>
      <c r="E35" s="49" t="n">
        <f aca="false">H35*$E$1</f>
        <v>250</v>
      </c>
      <c r="F35" s="49" t="n">
        <f aca="false">$H35*$F$1</f>
        <v>620</v>
      </c>
      <c r="G35" s="49" t="n">
        <f aca="false">$H35*$G$1</f>
        <v>130</v>
      </c>
      <c r="H35" s="34" t="n">
        <v>1000</v>
      </c>
      <c r="I35" s="34" t="n">
        <v>0</v>
      </c>
      <c r="J35" s="33" t="e">
        <f aca="false">$C35+($I35-$Q35)</f>
        <v>#N/A</v>
      </c>
      <c r="K35" s="49" t="e">
        <f aca="false">VLOOKUP($B35,'Adjustments &amp; Maintanence'!$B$6:$D$57,2,0)</f>
        <v>#N/A</v>
      </c>
      <c r="L35" s="35" t="e">
        <f aca="false">SUM($C35:$G35,I35,K35)</f>
        <v>#N/A</v>
      </c>
      <c r="M35" s="48"/>
      <c r="N35" s="49"/>
      <c r="O35" s="33" t="e">
        <f aca="false">VLOOKUP($B35,'[5]Power Curve'!$D$9:$BO$5000,64)/1000</f>
        <v>#VALUE!</v>
      </c>
      <c r="P35" s="49" t="e">
        <f aca="false">($P23*AC35)+$O35-O23+VLOOKUP(B35,'Adjustments &amp; Maintanence'!$B$6:$D$57,3,FALSE())</f>
        <v>#VALUE!</v>
      </c>
      <c r="Q35" s="34" t="e">
        <f aca="false">IF(VLOOKUP($B35,Curves!$A$2:$N$2700,9)&gt;VLOOKUP($B35,Curves!$A$2:$N$2700,3),0,IF(VLOOKUP($B35,Curves!$A$2:$N$2700,12)&gt;$AM$5,$AN$12,$AN$13))</f>
        <v>#N/A</v>
      </c>
      <c r="R35" s="49" t="n">
        <v>9</v>
      </c>
      <c r="S35" s="49" t="e">
        <f aca="false">$L35*$S$1</f>
        <v>#N/A</v>
      </c>
      <c r="T35" s="33" t="n">
        <f aca="false">VLOOKUP($B35,'[5]Power Curve'!$D$9:$BY$290,73,0)/1000</f>
        <v>139.08</v>
      </c>
      <c r="U35" s="41" t="e">
        <f aca="false">SUM(P35:T35)</f>
        <v>#VALUE!</v>
      </c>
      <c r="V35" s="49"/>
      <c r="W35" s="49"/>
      <c r="X35" s="48" t="e">
        <f aca="false">L35-U35</f>
        <v>#VALUE!</v>
      </c>
      <c r="Y35" s="49" t="e">
        <f aca="false">$X35*$A35</f>
        <v>#VALUE!</v>
      </c>
      <c r="Z35" s="94" t="e">
        <f aca="false">Y35+Z34</f>
        <v>#VALUE!</v>
      </c>
      <c r="AA35" s="41"/>
      <c r="AB35" s="41"/>
      <c r="AC35" s="2" t="n">
        <v>1</v>
      </c>
      <c r="AD35" s="42" t="n">
        <v>37315</v>
      </c>
      <c r="AK35" s="1" t="str">
        <f aca="false">VLOOKUP($B35,$AO$4:$AP$141,2)</f>
        <v>Winter</v>
      </c>
      <c r="AO35" s="46" t="n">
        <v>37288</v>
      </c>
      <c r="AP35" s="1" t="s">
        <v>30</v>
      </c>
    </row>
    <row r="36" customFormat="false" ht="12" hidden="false" customHeight="false" outlineLevel="0" collapsed="false">
      <c r="A36" s="31" t="n">
        <f aca="false">B37-B36</f>
        <v>31</v>
      </c>
      <c r="B36" s="103" t="n">
        <f aca="false">DATE(YEAR(B35),MONTH(B35)+1,1)</f>
        <v>37316</v>
      </c>
      <c r="C36" s="104" t="e">
        <f aca="false">IF($AK36="summer",IF(VLOOKUP($B36,Curves!$A$3:$M$100,13)&gt;Forecast!$AM$4,Forecast!$AN$4,$AN$5),IF(VLOOKUP($B36,Curves!$A$3:$M$100,12)&gt;$AM$5,$AN$6,$AN$7))</f>
        <v>#N/A</v>
      </c>
      <c r="D36" s="98" t="n">
        <v>150</v>
      </c>
      <c r="E36" s="98" t="n">
        <f aca="false">H36*$E$1</f>
        <v>250</v>
      </c>
      <c r="F36" s="98" t="n">
        <f aca="false">$H36*$F$1</f>
        <v>620</v>
      </c>
      <c r="G36" s="98" t="n">
        <f aca="false">$H36*$G$1</f>
        <v>130</v>
      </c>
      <c r="H36" s="104" t="n">
        <v>1000</v>
      </c>
      <c r="I36" s="104" t="n">
        <v>0</v>
      </c>
      <c r="J36" s="105" t="e">
        <f aca="false">$C36+($I36-$Q36)</f>
        <v>#N/A</v>
      </c>
      <c r="K36" s="98" t="e">
        <f aca="false">VLOOKUP($B36,'Adjustments &amp; Maintanence'!$B$6:$D$57,2,0)</f>
        <v>#N/A</v>
      </c>
      <c r="L36" s="106" t="e">
        <f aca="false">SUM($C36:$G36,I36,K36)</f>
        <v>#N/A</v>
      </c>
      <c r="M36" s="97"/>
      <c r="N36" s="98"/>
      <c r="O36" s="105" t="e">
        <f aca="false">VLOOKUP($B36,'[5]Power Curve'!$D$9:$BO$5000,64)/1000</f>
        <v>#VALUE!</v>
      </c>
      <c r="P36" s="98" t="e">
        <f aca="false">($P24*AC36)+$O36-O24+VLOOKUP(B36,'Adjustments &amp; Maintanence'!$B$6:$D$57,3,FALSE())</f>
        <v>#VALUE!</v>
      </c>
      <c r="Q36" s="104" t="e">
        <f aca="false">IF(VLOOKUP($B36,Curves!$A$2:$N$2700,9)&gt;VLOOKUP($B36,Curves!$A$2:$N$2700,3),0,IF(VLOOKUP($B36,Curves!$A$2:$N$2700,12)&gt;$AM$5,$AN$12,$AN$13))</f>
        <v>#N/A</v>
      </c>
      <c r="R36" s="98" t="n">
        <v>9</v>
      </c>
      <c r="S36" s="98" t="e">
        <f aca="false">$L36*$S$1</f>
        <v>#N/A</v>
      </c>
      <c r="T36" s="105" t="n">
        <f aca="false">VLOOKUP($B36,'[5]Power Curve'!$D$9:$BY$290,73,0)/1000</f>
        <v>139.08</v>
      </c>
      <c r="U36" s="107" t="e">
        <f aca="false">SUM(P36:T36)</f>
        <v>#VALUE!</v>
      </c>
      <c r="V36" s="98"/>
      <c r="W36" s="98"/>
      <c r="X36" s="97" t="e">
        <f aca="false">L36-U36</f>
        <v>#VALUE!</v>
      </c>
      <c r="Y36" s="98" t="e">
        <f aca="false">$X36*$A36</f>
        <v>#VALUE!</v>
      </c>
      <c r="Z36" s="99" t="e">
        <f aca="false">Y36+Z35</f>
        <v>#VALUE!</v>
      </c>
      <c r="AA36" s="41"/>
      <c r="AB36" s="41"/>
      <c r="AC36" s="2" t="n">
        <v>1</v>
      </c>
      <c r="AD36" s="42" t="n">
        <v>37346</v>
      </c>
      <c r="AE36" s="2" t="s">
        <v>35</v>
      </c>
      <c r="AK36" s="1" t="str">
        <f aca="false">VLOOKUP($B36,$AO$4:$AP$141,2)</f>
        <v>Winter</v>
      </c>
      <c r="AO36" s="46" t="n">
        <v>37316</v>
      </c>
      <c r="AP36" s="1" t="s">
        <v>30</v>
      </c>
    </row>
    <row r="37" customFormat="false" ht="11.25" hidden="false" customHeight="false" outlineLevel="0" collapsed="false">
      <c r="A37" s="31" t="n">
        <f aca="false">B38-B37</f>
        <v>30</v>
      </c>
      <c r="B37" s="47" t="n">
        <f aca="false">DATE(YEAR(B36),MONTH(B36)+1,1)</f>
        <v>37347</v>
      </c>
      <c r="C37" s="34" t="e">
        <f aca="false">IF($AK37="summer",IF(VLOOKUP($B37,Curves!$A$3:$M$100,13)&gt;Forecast!$AM$4,Forecast!$AN$4,$AN$5),IF(VLOOKUP($B37,Curves!$A$3:$M$100,12)&gt;$AM$5,$AN$6,$AN$7))</f>
        <v>#N/A</v>
      </c>
      <c r="D37" s="49" t="n">
        <v>150</v>
      </c>
      <c r="E37" s="49" t="n">
        <f aca="false">H37*$E$1</f>
        <v>200</v>
      </c>
      <c r="F37" s="49" t="n">
        <f aca="false">$H37*$F$1</f>
        <v>496</v>
      </c>
      <c r="G37" s="49" t="n">
        <f aca="false">$H37*$G$1</f>
        <v>104</v>
      </c>
      <c r="H37" s="34" t="n">
        <v>800</v>
      </c>
      <c r="I37" s="34" t="n">
        <v>0</v>
      </c>
      <c r="J37" s="33" t="e">
        <f aca="false">$C37+($I37-$Q37)</f>
        <v>#N/A</v>
      </c>
      <c r="K37" s="49" t="e">
        <f aca="false">VLOOKUP($B37,'Adjustments &amp; Maintanence'!$B$6:$D$57,2,0)</f>
        <v>#N/A</v>
      </c>
      <c r="L37" s="35" t="e">
        <f aca="false">SUM($C37:$G37,I37,K37)</f>
        <v>#N/A</v>
      </c>
      <c r="M37" s="48"/>
      <c r="N37" s="49"/>
      <c r="O37" s="33" t="e">
        <f aca="false">VLOOKUP($B37,'[5]Power Curve'!$D$9:$BO$5000,64)/1000</f>
        <v>#VALUE!</v>
      </c>
      <c r="P37" s="49" t="e">
        <f aca="false">($P25*AC37)+$O37-O25+VLOOKUP(B37,'Adjustments &amp; Maintanence'!$B$6:$D$57,3,FALSE())</f>
        <v>#VALUE!</v>
      </c>
      <c r="Q37" s="34" t="e">
        <f aca="false">IF(VLOOKUP($B37,Curves!$A$2:$N$2700,9)&gt;VLOOKUP($B37,Curves!$A$2:$N$2700,3),0,IF(VLOOKUP($B37,Curves!$A$2:$N$2700,12)&gt;$AM$5,$AN$12,$AN$13))</f>
        <v>#N/A</v>
      </c>
      <c r="R37" s="49" t="n">
        <v>9</v>
      </c>
      <c r="S37" s="49" t="e">
        <f aca="false">$L37*$S$1</f>
        <v>#N/A</v>
      </c>
      <c r="T37" s="33" t="n">
        <f aca="false">VLOOKUP($B37,'[5]Power Curve'!$D$9:$BY$290,73,0)/1000</f>
        <v>139.08</v>
      </c>
      <c r="U37" s="41" t="e">
        <f aca="false">SUM(P37:T37)</f>
        <v>#VALUE!</v>
      </c>
      <c r="V37" s="49"/>
      <c r="W37" s="49"/>
      <c r="X37" s="48" t="e">
        <f aca="false">L37-U37</f>
        <v>#VALUE!</v>
      </c>
      <c r="Y37" s="49" t="e">
        <f aca="false">$X37*$A37</f>
        <v>#VALUE!</v>
      </c>
      <c r="Z37" s="94" t="e">
        <f aca="false">Y37+Z36</f>
        <v>#VALUE!</v>
      </c>
      <c r="AA37" s="41"/>
      <c r="AB37" s="41"/>
      <c r="AC37" s="2" t="n">
        <v>1</v>
      </c>
      <c r="AD37" s="42" t="n">
        <v>37376</v>
      </c>
      <c r="AK37" s="1" t="str">
        <f aca="false">VLOOKUP($B37,$AO$4:$AP$141,2)</f>
        <v>Summer</v>
      </c>
      <c r="AO37" s="46" t="n">
        <v>37347</v>
      </c>
      <c r="AP37" s="1" t="s">
        <v>27</v>
      </c>
    </row>
    <row r="38" customFormat="false" ht="11.25" hidden="false" customHeight="false" outlineLevel="0" collapsed="false">
      <c r="A38" s="31" t="n">
        <f aca="false">B39-B38</f>
        <v>31</v>
      </c>
      <c r="B38" s="47" t="n">
        <f aca="false">DATE(YEAR(B37),MONTH(B37)+1,1)</f>
        <v>37377</v>
      </c>
      <c r="C38" s="34" t="e">
        <f aca="false">IF($AK38="summer",IF(VLOOKUP($B38,Curves!$A$3:$M$100,13)&gt;Forecast!$AM$4,Forecast!$AN$4,$AN$5),IF(VLOOKUP($B38,Curves!$A$3:$M$100,12)&gt;$AM$5,$AN$6,$AN$7))</f>
        <v>#N/A</v>
      </c>
      <c r="D38" s="49" t="n">
        <v>150</v>
      </c>
      <c r="E38" s="49" t="n">
        <f aca="false">H38*$E$1</f>
        <v>200</v>
      </c>
      <c r="F38" s="49" t="n">
        <f aca="false">$H38*$F$1</f>
        <v>496</v>
      </c>
      <c r="G38" s="49" t="n">
        <f aca="false">$H38*$G$1</f>
        <v>104</v>
      </c>
      <c r="H38" s="34" t="n">
        <v>800</v>
      </c>
      <c r="I38" s="34" t="n">
        <v>0</v>
      </c>
      <c r="J38" s="33" t="e">
        <f aca="false">$C38+($I38-$Q38)</f>
        <v>#N/A</v>
      </c>
      <c r="K38" s="49" t="e">
        <f aca="false">VLOOKUP($B38,'Adjustments &amp; Maintanence'!$B$6:$D$57,2,0)</f>
        <v>#N/A</v>
      </c>
      <c r="L38" s="35" t="e">
        <f aca="false">SUM($C38:$G38,I38,K38)</f>
        <v>#N/A</v>
      </c>
      <c r="M38" s="48"/>
      <c r="N38" s="49"/>
      <c r="O38" s="33" t="e">
        <f aca="false">VLOOKUP($B38,'[5]Power Curve'!$D$9:$BO$5000,64)/1000</f>
        <v>#VALUE!</v>
      </c>
      <c r="P38" s="49" t="e">
        <f aca="false">($P26*AC38)+$O38-O26+VLOOKUP(B38,'Adjustments &amp; Maintanence'!$B$6:$D$57,3,FALSE())</f>
        <v>#VALUE!</v>
      </c>
      <c r="Q38" s="34" t="e">
        <f aca="false">IF(VLOOKUP($B38,Curves!$A$2:$N$2700,9)&gt;VLOOKUP($B38,Curves!$A$2:$N$2700,3),0,IF(VLOOKUP($B38,Curves!$A$2:$N$2700,12)&gt;$AM$5,$AN$12,$AN$13))</f>
        <v>#N/A</v>
      </c>
      <c r="R38" s="49" t="n">
        <v>9</v>
      </c>
      <c r="S38" s="49" t="e">
        <f aca="false">$L38*$S$1</f>
        <v>#N/A</v>
      </c>
      <c r="T38" s="33" t="n">
        <f aca="false">VLOOKUP($B38,'[5]Power Curve'!$D$9:$BY$290,73,0)/1000</f>
        <v>139.08</v>
      </c>
      <c r="U38" s="41" t="e">
        <f aca="false">SUM(P38:T38)</f>
        <v>#VALUE!</v>
      </c>
      <c r="V38" s="49"/>
      <c r="W38" s="49"/>
      <c r="X38" s="48" t="e">
        <f aca="false">L38-U38</f>
        <v>#VALUE!</v>
      </c>
      <c r="Y38" s="49" t="e">
        <f aca="false">$X38*$A38</f>
        <v>#VALUE!</v>
      </c>
      <c r="Z38" s="94" t="e">
        <f aca="false">Y38+Z37</f>
        <v>#VALUE!</v>
      </c>
      <c r="AA38" s="41"/>
      <c r="AB38" s="41"/>
      <c r="AC38" s="2" t="n">
        <v>1</v>
      </c>
      <c r="AD38" s="42" t="n">
        <v>37407</v>
      </c>
      <c r="AK38" s="1" t="str">
        <f aca="false">VLOOKUP($B38,$AO$4:$AP$141,2)</f>
        <v>Summer</v>
      </c>
      <c r="AO38" s="46" t="n">
        <v>37377</v>
      </c>
      <c r="AP38" s="1" t="s">
        <v>27</v>
      </c>
    </row>
    <row r="39" customFormat="false" ht="11.25" hidden="false" customHeight="false" outlineLevel="0" collapsed="false">
      <c r="A39" s="31" t="n">
        <f aca="false">B40-B39</f>
        <v>30</v>
      </c>
      <c r="B39" s="47" t="n">
        <f aca="false">DATE(YEAR(B38),MONTH(B38)+1,1)</f>
        <v>37408</v>
      </c>
      <c r="C39" s="34" t="e">
        <f aca="false">IF($AK39="summer",IF(VLOOKUP($B39,Curves!$A$3:$M$100,13)&gt;Forecast!$AM$4,Forecast!$AN$4,$AN$5),IF(VLOOKUP($B39,Curves!$A$3:$M$100,12)&gt;$AM$5,$AN$6,$AN$7))</f>
        <v>#N/A</v>
      </c>
      <c r="D39" s="49" t="n">
        <v>150</v>
      </c>
      <c r="E39" s="49" t="n">
        <f aca="false">H39*$E$1</f>
        <v>200</v>
      </c>
      <c r="F39" s="49" t="n">
        <f aca="false">$H39*$F$1</f>
        <v>496</v>
      </c>
      <c r="G39" s="49" t="n">
        <f aca="false">$H39*$G$1</f>
        <v>104</v>
      </c>
      <c r="H39" s="34" t="n">
        <v>800</v>
      </c>
      <c r="I39" s="34" t="n">
        <v>0</v>
      </c>
      <c r="J39" s="33" t="e">
        <f aca="false">$C39+($I39-$Q39)</f>
        <v>#N/A</v>
      </c>
      <c r="K39" s="49" t="e">
        <f aca="false">VLOOKUP($B39,'Adjustments &amp; Maintanence'!$B$6:$D$57,2,0)</f>
        <v>#N/A</v>
      </c>
      <c r="L39" s="35" t="e">
        <f aca="false">SUM($C39:$G39,I39,K39)</f>
        <v>#N/A</v>
      </c>
      <c r="M39" s="48"/>
      <c r="N39" s="49"/>
      <c r="O39" s="33" t="e">
        <f aca="false">VLOOKUP($B39,'[5]Power Curve'!$D$9:$BO$5000,64)/1000</f>
        <v>#VALUE!</v>
      </c>
      <c r="P39" s="49" t="e">
        <f aca="false">($P27*AC39)+$O39-O27+VLOOKUP(B39,'Adjustments &amp; Maintanence'!$B$6:$D$57,3,FALSE())</f>
        <v>#VALUE!</v>
      </c>
      <c r="Q39" s="34" t="e">
        <f aca="false">IF(VLOOKUP($B39,Curves!$A$2:$N$2700,9)&gt;VLOOKUP($B39,Curves!$A$2:$N$2700,3),0,IF(VLOOKUP($B39,Curves!$A$2:$N$2700,12)&gt;$AM$5,$AN$12,$AN$13))</f>
        <v>#N/A</v>
      </c>
      <c r="R39" s="49" t="n">
        <v>9</v>
      </c>
      <c r="S39" s="49" t="e">
        <f aca="false">$L39*$S$1</f>
        <v>#N/A</v>
      </c>
      <c r="T39" s="33" t="n">
        <f aca="false">VLOOKUP($B39,'[5]Power Curve'!$D$9:$BY$290,73,0)/1000</f>
        <v>208.62</v>
      </c>
      <c r="U39" s="41" t="e">
        <f aca="false">SUM(P39:T39)</f>
        <v>#VALUE!</v>
      </c>
      <c r="V39" s="49"/>
      <c r="W39" s="49"/>
      <c r="X39" s="48" t="e">
        <f aca="false">L39-U39</f>
        <v>#VALUE!</v>
      </c>
      <c r="Y39" s="49" t="e">
        <f aca="false">$X39*$A39</f>
        <v>#VALUE!</v>
      </c>
      <c r="Z39" s="94" t="e">
        <f aca="false">Y39+Z38</f>
        <v>#VALUE!</v>
      </c>
      <c r="AA39" s="41"/>
      <c r="AB39" s="41"/>
      <c r="AC39" s="2" t="n">
        <v>1</v>
      </c>
      <c r="AD39" s="42" t="n">
        <v>37437</v>
      </c>
      <c r="AK39" s="1" t="str">
        <f aca="false">VLOOKUP($B39,$AO$4:$AP$141,2)</f>
        <v>Summer</v>
      </c>
      <c r="AO39" s="46" t="n">
        <v>37408</v>
      </c>
      <c r="AP39" s="1" t="s">
        <v>27</v>
      </c>
    </row>
    <row r="40" customFormat="false" ht="11.25" hidden="false" customHeight="false" outlineLevel="0" collapsed="false">
      <c r="A40" s="31" t="n">
        <f aca="false">B41-B40</f>
        <v>31</v>
      </c>
      <c r="B40" s="47" t="n">
        <f aca="false">DATE(YEAR(B39),MONTH(B39)+1,1)</f>
        <v>37438</v>
      </c>
      <c r="C40" s="34" t="e">
        <f aca="false">IF($AK40="summer",IF(VLOOKUP($B40,Curves!$A$3:$M$100,13)&gt;Forecast!$AM$4,Forecast!$AN$4,$AN$5),IF(VLOOKUP($B40,Curves!$A$3:$M$100,12)&gt;$AM$5,$AN$6,$AN$7))</f>
        <v>#N/A</v>
      </c>
      <c r="D40" s="49" t="n">
        <v>150</v>
      </c>
      <c r="E40" s="49" t="n">
        <f aca="false">H40*$E$1</f>
        <v>200</v>
      </c>
      <c r="F40" s="49" t="n">
        <f aca="false">$H40*$F$1</f>
        <v>496</v>
      </c>
      <c r="G40" s="49" t="n">
        <f aca="false">$H40*$G$1</f>
        <v>104</v>
      </c>
      <c r="H40" s="34" t="n">
        <v>800</v>
      </c>
      <c r="I40" s="34" t="n">
        <v>0</v>
      </c>
      <c r="J40" s="33" t="e">
        <f aca="false">$C40+($I40-$Q40)</f>
        <v>#N/A</v>
      </c>
      <c r="K40" s="49" t="e">
        <f aca="false">VLOOKUP($B40,'Adjustments &amp; Maintanence'!$B$6:$D$57,2,0)</f>
        <v>#N/A</v>
      </c>
      <c r="L40" s="35" t="e">
        <f aca="false">SUM($C40:$G40,I40,K40)</f>
        <v>#N/A</v>
      </c>
      <c r="M40" s="48"/>
      <c r="N40" s="49"/>
      <c r="O40" s="33" t="e">
        <f aca="false">VLOOKUP($B40,'[5]Power Curve'!$D$9:$BO$5000,64)/1000</f>
        <v>#VALUE!</v>
      </c>
      <c r="P40" s="49" t="e">
        <f aca="false">($P28*AC40)+$O40-O28+VLOOKUP(B40,'Adjustments &amp; Maintanence'!$B$6:$D$57,3,FALSE())</f>
        <v>#VALUE!</v>
      </c>
      <c r="Q40" s="34" t="e">
        <f aca="false">IF(VLOOKUP($B40,Curves!$A$2:$N$2700,9)&gt;VLOOKUP($B40,Curves!$A$2:$N$2700,3),0,IF(VLOOKUP($B40,Curves!$A$2:$N$2700,12)&gt;$AM$5,$AN$12,$AN$13))</f>
        <v>#N/A</v>
      </c>
      <c r="R40" s="49" t="n">
        <v>9</v>
      </c>
      <c r="S40" s="49" t="e">
        <f aca="false">$L40*$S$1</f>
        <v>#N/A</v>
      </c>
      <c r="T40" s="33" t="n">
        <f aca="false">VLOOKUP($B40,'[5]Power Curve'!$D$9:$BY$290,73,0)/1000</f>
        <v>557.82</v>
      </c>
      <c r="U40" s="41" t="e">
        <f aca="false">SUM(P40:T40)</f>
        <v>#VALUE!</v>
      </c>
      <c r="V40" s="49"/>
      <c r="W40" s="49"/>
      <c r="X40" s="48" t="e">
        <f aca="false">L40-U40</f>
        <v>#VALUE!</v>
      </c>
      <c r="Y40" s="49" t="e">
        <f aca="false">$X40*$A40</f>
        <v>#VALUE!</v>
      </c>
      <c r="Z40" s="94" t="e">
        <f aca="false">Y40+Z39</f>
        <v>#VALUE!</v>
      </c>
      <c r="AA40" s="41"/>
      <c r="AB40" s="41"/>
      <c r="AC40" s="2" t="n">
        <v>1</v>
      </c>
      <c r="AD40" s="42" t="n">
        <v>37468</v>
      </c>
      <c r="AK40" s="1" t="str">
        <f aca="false">VLOOKUP($B40,$AO$4:$AP$141,2)</f>
        <v>Summer</v>
      </c>
      <c r="AO40" s="46" t="n">
        <v>37438</v>
      </c>
      <c r="AP40" s="1" t="s">
        <v>27</v>
      </c>
    </row>
    <row r="41" customFormat="false" ht="11.25" hidden="false" customHeight="false" outlineLevel="0" collapsed="false">
      <c r="A41" s="31" t="n">
        <f aca="false">B42-B41</f>
        <v>31</v>
      </c>
      <c r="B41" s="47" t="n">
        <f aca="false">DATE(YEAR(B40),MONTH(B40)+1,1)</f>
        <v>37469</v>
      </c>
      <c r="C41" s="34" t="e">
        <f aca="false">IF($AK41="summer",IF(VLOOKUP($B41,Curves!$A$3:$M$100,13)&gt;Forecast!$AM$4,Forecast!$AN$4,$AN$5),IF(VLOOKUP($B41,Curves!$A$3:$M$100,12)&gt;$AM$5,$AN$6,$AN$7))</f>
        <v>#N/A</v>
      </c>
      <c r="D41" s="49" t="n">
        <v>150</v>
      </c>
      <c r="E41" s="49" t="n">
        <f aca="false">H41*$E$1</f>
        <v>200</v>
      </c>
      <c r="F41" s="49" t="n">
        <f aca="false">$H41*$F$1</f>
        <v>496</v>
      </c>
      <c r="G41" s="49" t="n">
        <f aca="false">$H41*$G$1</f>
        <v>104</v>
      </c>
      <c r="H41" s="34" t="n">
        <v>800</v>
      </c>
      <c r="I41" s="34" t="n">
        <v>0</v>
      </c>
      <c r="J41" s="33" t="e">
        <f aca="false">$C41+($I41-$Q41)</f>
        <v>#N/A</v>
      </c>
      <c r="K41" s="49" t="e">
        <f aca="false">VLOOKUP($B41,'Adjustments &amp; Maintanence'!$B$6:$D$57,2,0)</f>
        <v>#N/A</v>
      </c>
      <c r="L41" s="35" t="e">
        <f aca="false">SUM($C41:$G41,I41,K41)</f>
        <v>#N/A</v>
      </c>
      <c r="M41" s="48"/>
      <c r="N41" s="49"/>
      <c r="O41" s="33" t="e">
        <f aca="false">VLOOKUP($B41,'[5]Power Curve'!$D$9:$BO$5000,64)/1000</f>
        <v>#VALUE!</v>
      </c>
      <c r="P41" s="49" t="e">
        <f aca="false">($P29*AC41)+$O41-O29+VLOOKUP(B41,'Adjustments &amp; Maintanence'!$B$6:$D$57,3,FALSE())</f>
        <v>#VALUE!</v>
      </c>
      <c r="Q41" s="34" t="e">
        <f aca="false">IF(VLOOKUP($B41,Curves!$A$2:$N$2700,9)&gt;VLOOKUP($B41,Curves!$A$2:$N$2700,3),0,IF(VLOOKUP($B41,Curves!$A$2:$N$2700,12)&gt;$AM$5,$AN$12,$AN$13))</f>
        <v>#N/A</v>
      </c>
      <c r="R41" s="49" t="n">
        <v>9</v>
      </c>
      <c r="S41" s="49" t="e">
        <f aca="false">$L41*$S$1</f>
        <v>#N/A</v>
      </c>
      <c r="T41" s="33" t="n">
        <f aca="false">VLOOKUP($B41,'[5]Power Curve'!$D$9:$BY$290,73,0)/1000</f>
        <v>557.82</v>
      </c>
      <c r="U41" s="41" t="e">
        <f aca="false">SUM(P41:T41)</f>
        <v>#VALUE!</v>
      </c>
      <c r="V41" s="49"/>
      <c r="W41" s="49"/>
      <c r="X41" s="48" t="e">
        <f aca="false">L41-U41</f>
        <v>#VALUE!</v>
      </c>
      <c r="Y41" s="49" t="e">
        <f aca="false">$X41*$A41</f>
        <v>#VALUE!</v>
      </c>
      <c r="Z41" s="94" t="e">
        <f aca="false">Y41+Z40</f>
        <v>#VALUE!</v>
      </c>
      <c r="AA41" s="41"/>
      <c r="AB41" s="41"/>
      <c r="AC41" s="2" t="n">
        <v>1</v>
      </c>
      <c r="AD41" s="42" t="n">
        <v>37499</v>
      </c>
      <c r="AK41" s="1" t="str">
        <f aca="false">VLOOKUP($B41,$AO$4:$AP$141,2)</f>
        <v>Summer</v>
      </c>
      <c r="AO41" s="46" t="n">
        <v>37469</v>
      </c>
      <c r="AP41" s="1" t="s">
        <v>27</v>
      </c>
    </row>
    <row r="42" customFormat="false" ht="11.25" hidden="false" customHeight="false" outlineLevel="0" collapsed="false">
      <c r="A42" s="31" t="n">
        <f aca="false">B43-B42</f>
        <v>30</v>
      </c>
      <c r="B42" s="47" t="n">
        <f aca="false">DATE(YEAR(B41),MONTH(B41)+1,1)</f>
        <v>37500</v>
      </c>
      <c r="C42" s="34" t="e">
        <f aca="false">IF($AK42="summer",IF(VLOOKUP($B42,Curves!$A$3:$M$100,13)&gt;Forecast!$AM$4,Forecast!$AN$4,$AN$5),IF(VLOOKUP($B42,Curves!$A$3:$M$100,12)&gt;$AM$5,$AN$6,$AN$7))</f>
        <v>#N/A</v>
      </c>
      <c r="D42" s="49" t="n">
        <v>150</v>
      </c>
      <c r="E42" s="49" t="n">
        <f aca="false">H42*$E$1</f>
        <v>200</v>
      </c>
      <c r="F42" s="49" t="n">
        <f aca="false">$H42*$F$1</f>
        <v>496</v>
      </c>
      <c r="G42" s="49" t="n">
        <f aca="false">$H42*$G$1</f>
        <v>104</v>
      </c>
      <c r="H42" s="34" t="n">
        <v>800</v>
      </c>
      <c r="I42" s="34" t="n">
        <v>0</v>
      </c>
      <c r="J42" s="33" t="e">
        <f aca="false">$C42+($I42-$Q42)</f>
        <v>#N/A</v>
      </c>
      <c r="K42" s="49" t="e">
        <f aca="false">VLOOKUP($B42,'Adjustments &amp; Maintanence'!$B$6:$D$57,2,0)</f>
        <v>#N/A</v>
      </c>
      <c r="L42" s="35" t="e">
        <f aca="false">SUM($C42:$G42,I42,K42)</f>
        <v>#N/A</v>
      </c>
      <c r="M42" s="48"/>
      <c r="N42" s="49"/>
      <c r="O42" s="33" t="e">
        <f aca="false">VLOOKUP($B42,'[5]Power Curve'!$D$9:$BO$5000,64)/1000</f>
        <v>#VALUE!</v>
      </c>
      <c r="P42" s="49" t="e">
        <f aca="false">($P30*AC42)+$O42-O30+VLOOKUP(B42,'Adjustments &amp; Maintanence'!$B$6:$D$57,3,FALSE())</f>
        <v>#VALUE!</v>
      </c>
      <c r="Q42" s="34" t="e">
        <f aca="false">IF(VLOOKUP($B42,Curves!$A$2:$N$2700,9)&gt;VLOOKUP($B42,Curves!$A$2:$N$2700,3),0,IF(VLOOKUP($B42,Curves!$A$2:$N$2700,12)&gt;$AM$5,$AN$12,$AN$13))</f>
        <v>#N/A</v>
      </c>
      <c r="R42" s="49" t="n">
        <v>9</v>
      </c>
      <c r="S42" s="49" t="e">
        <f aca="false">$L42*$S$1</f>
        <v>#N/A</v>
      </c>
      <c r="T42" s="33" t="n">
        <f aca="false">VLOOKUP($B42,'[5]Power Curve'!$D$9:$BY$290,73,0)/1000</f>
        <v>557.82</v>
      </c>
      <c r="U42" s="41" t="e">
        <f aca="false">SUM(P42:T42)</f>
        <v>#VALUE!</v>
      </c>
      <c r="V42" s="49"/>
      <c r="W42" s="49"/>
      <c r="X42" s="48" t="e">
        <f aca="false">L42-U42</f>
        <v>#VALUE!</v>
      </c>
      <c r="Y42" s="49" t="e">
        <f aca="false">$X42*$A42</f>
        <v>#VALUE!</v>
      </c>
      <c r="Z42" s="94" t="e">
        <f aca="false">Y42+Z41</f>
        <v>#VALUE!</v>
      </c>
      <c r="AA42" s="41"/>
      <c r="AB42" s="41"/>
      <c r="AC42" s="2" t="n">
        <v>1</v>
      </c>
      <c r="AD42" s="42" t="n">
        <v>37529</v>
      </c>
      <c r="AK42" s="1" t="str">
        <f aca="false">VLOOKUP($B42,$AO$4:$AP$141,2)</f>
        <v>Summer</v>
      </c>
      <c r="AO42" s="46" t="n">
        <v>37500</v>
      </c>
      <c r="AP42" s="1" t="s">
        <v>27</v>
      </c>
    </row>
    <row r="43" customFormat="false" ht="11.25" hidden="false" customHeight="false" outlineLevel="0" collapsed="false">
      <c r="A43" s="31" t="n">
        <f aca="false">B44-B43</f>
        <v>31</v>
      </c>
      <c r="B43" s="55" t="n">
        <f aca="false">DATE(YEAR(B42),MONTH(B42)+1,1)</f>
        <v>37530</v>
      </c>
      <c r="C43" s="57" t="e">
        <f aca="false">IF($AK43="summer",IF(VLOOKUP($B43,Curves!$A$3:$M$100,13)&gt;Forecast!$AM$4,Forecast!$AN$4,$AN$5),IF(VLOOKUP($B43,Curves!$A$3:$M$100,12)&gt;$AM$5,$AN$6,$AN$7))</f>
        <v>#N/A</v>
      </c>
      <c r="D43" s="60" t="n">
        <v>150</v>
      </c>
      <c r="E43" s="60" t="n">
        <f aca="false">H43*$E$1</f>
        <v>200</v>
      </c>
      <c r="F43" s="60" t="n">
        <f aca="false">$H43*$F$1</f>
        <v>496</v>
      </c>
      <c r="G43" s="60" t="n">
        <f aca="false">$H43*$G$1</f>
        <v>104</v>
      </c>
      <c r="H43" s="57" t="n">
        <v>800</v>
      </c>
      <c r="I43" s="57" t="n">
        <v>0</v>
      </c>
      <c r="J43" s="56" t="e">
        <f aca="false">$C43+($I43-$Q43)</f>
        <v>#N/A</v>
      </c>
      <c r="K43" s="60" t="e">
        <f aca="false">VLOOKUP($B43,'Adjustments &amp; Maintanence'!$B$6:$D$57,2,0)</f>
        <v>#N/A</v>
      </c>
      <c r="L43" s="58" t="e">
        <f aca="false">SUM($C43:$G43,I43,K43)</f>
        <v>#N/A</v>
      </c>
      <c r="M43" s="59"/>
      <c r="N43" s="60"/>
      <c r="O43" s="56" t="e">
        <f aca="false">VLOOKUP($B43,'[5]Power Curve'!$D$9:$BO$5000,64)/1000</f>
        <v>#VALUE!</v>
      </c>
      <c r="P43" s="60" t="e">
        <f aca="false">($P31*AC43)+$O43-O31+VLOOKUP(B43,'Adjustments &amp; Maintanence'!$B$6:$D$57,3,FALSE())</f>
        <v>#VALUE!</v>
      </c>
      <c r="Q43" s="57" t="e">
        <f aca="false">IF(VLOOKUP($B43,Curves!$A$2:$N$2700,9)&gt;VLOOKUP($B43,Curves!$A$2:$N$2700,3),0,IF(VLOOKUP($B43,Curves!$A$2:$N$2700,12)&gt;$AM$5,$AN$12,$AN$13))</f>
        <v>#N/A</v>
      </c>
      <c r="R43" s="60" t="n">
        <v>9</v>
      </c>
      <c r="S43" s="60" t="e">
        <f aca="false">$L43*$S$1</f>
        <v>#N/A</v>
      </c>
      <c r="T43" s="56" t="n">
        <f aca="false">VLOOKUP($B43,'[5]Power Curve'!$D$9:$BY$290,73,0)/1000</f>
        <v>557.82</v>
      </c>
      <c r="U43" s="61" t="e">
        <f aca="false">SUM(P43:T43)</f>
        <v>#VALUE!</v>
      </c>
      <c r="V43" s="49"/>
      <c r="W43" s="49"/>
      <c r="X43" s="59" t="e">
        <f aca="false">L43-U43</f>
        <v>#VALUE!</v>
      </c>
      <c r="Y43" s="60" t="e">
        <f aca="false">$X43*$A43</f>
        <v>#VALUE!</v>
      </c>
      <c r="Z43" s="95" t="e">
        <f aca="false">Y43+Z42</f>
        <v>#VALUE!</v>
      </c>
      <c r="AA43" s="41"/>
      <c r="AB43" s="41"/>
      <c r="AC43" s="2" t="n">
        <v>1</v>
      </c>
      <c r="AD43" s="42" t="n">
        <v>37560</v>
      </c>
      <c r="AK43" s="1" t="str">
        <f aca="false">VLOOKUP($B43,$AO$4:$AP$141,2)</f>
        <v>Summer</v>
      </c>
      <c r="AO43" s="46" t="n">
        <v>37530</v>
      </c>
      <c r="AP43" s="1" t="s">
        <v>27</v>
      </c>
    </row>
    <row r="44" customFormat="false" ht="11.25" hidden="false" customHeight="false" outlineLevel="0" collapsed="false">
      <c r="A44" s="31" t="n">
        <f aca="false">B45-B44</f>
        <v>30</v>
      </c>
      <c r="B44" s="65" t="n">
        <f aca="false">DATE(YEAR(B43),MONTH(B43)+1,1)</f>
        <v>37561</v>
      </c>
      <c r="C44" s="34" t="e">
        <f aca="false">IF($AK44="summer",IF(VLOOKUP($B44,Curves!$A$3:$M$100,13)&gt;Forecast!$AM$4,Forecast!$AN$4,$AN$5),IF(VLOOKUP($B44,Curves!$A$3:$M$100,12)&gt;$AM$5,$AN$6,$AN$7))</f>
        <v>#N/A</v>
      </c>
      <c r="D44" s="69" t="n">
        <v>150</v>
      </c>
      <c r="E44" s="69" t="n">
        <f aca="false">H44*$E$1</f>
        <v>250</v>
      </c>
      <c r="F44" s="69" t="n">
        <f aca="false">$H44*$F$1</f>
        <v>620</v>
      </c>
      <c r="G44" s="69" t="n">
        <f aca="false">$H44*$G$1</f>
        <v>130</v>
      </c>
      <c r="H44" s="34" t="n">
        <v>1000</v>
      </c>
      <c r="I44" s="34" t="n">
        <v>0</v>
      </c>
      <c r="J44" s="66" t="e">
        <f aca="false">$C44+($I44-$Q44)</f>
        <v>#N/A</v>
      </c>
      <c r="K44" s="49" t="e">
        <f aca="false">VLOOKUP($B44,'Adjustments &amp; Maintanence'!$B$6:$D$57,2,0)</f>
        <v>#N/A</v>
      </c>
      <c r="L44" s="35" t="e">
        <f aca="false">SUM($C44:$G44,I44,K44)</f>
        <v>#N/A</v>
      </c>
      <c r="M44" s="68"/>
      <c r="N44" s="69"/>
      <c r="O44" s="33" t="e">
        <f aca="false">VLOOKUP($B44,'[5]Power Curve'!$D$9:$BO$5000,64)/1000</f>
        <v>#VALUE!</v>
      </c>
      <c r="P44" s="49" t="e">
        <f aca="false">($P32*AC44)+$O44-O32+VLOOKUP(B44,'Adjustments &amp; Maintanence'!$B$6:$D$57,3,FALSE())</f>
        <v>#VALUE!</v>
      </c>
      <c r="Q44" s="34" t="e">
        <f aca="false">IF(VLOOKUP($B44,Curves!$A$2:$N$2700,9)&gt;VLOOKUP($B44,Curves!$A$2:$N$2700,3),0,IF(VLOOKUP($B44,Curves!$A$2:$N$2700,12)&gt;$AM$5,$AN$12,$AN$13))</f>
        <v>#N/A</v>
      </c>
      <c r="R44" s="69" t="n">
        <v>9</v>
      </c>
      <c r="S44" s="69" t="e">
        <f aca="false">$L44*$S$1</f>
        <v>#N/A</v>
      </c>
      <c r="T44" s="33" t="n">
        <f aca="false">VLOOKUP($B44,'[5]Power Curve'!$D$9:$BY$290,73,0)/1000</f>
        <v>371.88</v>
      </c>
      <c r="U44" s="41" t="e">
        <f aca="false">SUM(P44:T44)</f>
        <v>#VALUE!</v>
      </c>
      <c r="V44" s="49"/>
      <c r="W44" s="49"/>
      <c r="X44" s="68" t="e">
        <f aca="false">L44-U44</f>
        <v>#VALUE!</v>
      </c>
      <c r="Y44" s="69" t="e">
        <f aca="false">$X44*$A44</f>
        <v>#VALUE!</v>
      </c>
      <c r="Z44" s="96" t="e">
        <f aca="false">Y44+Z43</f>
        <v>#VALUE!</v>
      </c>
      <c r="AA44" s="41"/>
      <c r="AB44" s="41"/>
      <c r="AC44" s="2" t="n">
        <v>1</v>
      </c>
      <c r="AD44" s="42" t="n">
        <v>37590</v>
      </c>
      <c r="AK44" s="1" t="str">
        <f aca="false">VLOOKUP($B44,$AO$4:$AP$141,2)</f>
        <v>Winter</v>
      </c>
      <c r="AO44" s="46" t="n">
        <v>37561</v>
      </c>
      <c r="AP44" s="1" t="s">
        <v>30</v>
      </c>
    </row>
    <row r="45" customFormat="false" ht="12" hidden="false" customHeight="false" outlineLevel="0" collapsed="false">
      <c r="A45" s="31" t="n">
        <f aca="false">B46-B45</f>
        <v>31</v>
      </c>
      <c r="B45" s="103" t="n">
        <f aca="false">DATE(YEAR(B44),MONTH(B44)+1,1)</f>
        <v>37591</v>
      </c>
      <c r="C45" s="104" t="e">
        <f aca="false">IF($AK45="summer",IF(VLOOKUP($B45,Curves!$A$3:$M$100,13)&gt;Forecast!$AM$4,Forecast!$AN$4,$AN$5),IF(VLOOKUP($B45,Curves!$A$3:$M$100,12)&gt;$AM$5,$AN$6,$AN$7))</f>
        <v>#N/A</v>
      </c>
      <c r="D45" s="98" t="n">
        <v>150</v>
      </c>
      <c r="E45" s="98" t="n">
        <f aca="false">H45*$E$1</f>
        <v>250</v>
      </c>
      <c r="F45" s="98" t="n">
        <f aca="false">$H45*$F$1</f>
        <v>620</v>
      </c>
      <c r="G45" s="98" t="n">
        <f aca="false">$H45*$G$1</f>
        <v>130</v>
      </c>
      <c r="H45" s="104" t="n">
        <v>1000</v>
      </c>
      <c r="I45" s="104" t="n">
        <v>0</v>
      </c>
      <c r="J45" s="105" t="e">
        <f aca="false">$C45+($I45-$Q45)</f>
        <v>#N/A</v>
      </c>
      <c r="K45" s="98" t="e">
        <f aca="false">VLOOKUP($B45,'Adjustments &amp; Maintanence'!$B$6:$D$57,2,0)</f>
        <v>#N/A</v>
      </c>
      <c r="L45" s="106" t="e">
        <f aca="false">SUM($C45:$G45,I45,K45)</f>
        <v>#N/A</v>
      </c>
      <c r="M45" s="97"/>
      <c r="N45" s="98"/>
      <c r="O45" s="105" t="e">
        <f aca="false">VLOOKUP($B45,'[5]Power Curve'!$D$9:$BO$5000,64)/1000</f>
        <v>#VALUE!</v>
      </c>
      <c r="P45" s="98" t="e">
        <f aca="false">($P33*AC45)+$O45-O33+VLOOKUP(B45,'Adjustments &amp; Maintanence'!$B$6:$D$57,3,FALSE())</f>
        <v>#VALUE!</v>
      </c>
      <c r="Q45" s="104" t="e">
        <f aca="false">IF(VLOOKUP($B45,Curves!$A$2:$N$2700,9)&gt;VLOOKUP($B45,Curves!$A$2:$N$2700,3),0,IF(VLOOKUP($B45,Curves!$A$2:$N$2700,12)&gt;$AM$5,$AN$12,$AN$13))</f>
        <v>#N/A</v>
      </c>
      <c r="R45" s="98" t="n">
        <v>9</v>
      </c>
      <c r="S45" s="98" t="e">
        <f aca="false">$L45*$S$1</f>
        <v>#N/A</v>
      </c>
      <c r="T45" s="105" t="n">
        <f aca="false">VLOOKUP($B45,'[5]Power Curve'!$D$9:$BY$290,73,0)/1000</f>
        <v>371.88</v>
      </c>
      <c r="U45" s="107" t="e">
        <f aca="false">SUM(P45:T45)</f>
        <v>#VALUE!</v>
      </c>
      <c r="V45" s="98"/>
      <c r="W45" s="98"/>
      <c r="X45" s="97" t="e">
        <f aca="false">L45-U45</f>
        <v>#VALUE!</v>
      </c>
      <c r="Y45" s="98" t="e">
        <f aca="false">$X45*$A45</f>
        <v>#VALUE!</v>
      </c>
      <c r="Z45" s="99" t="e">
        <f aca="false">Y45+Z44</f>
        <v>#VALUE!</v>
      </c>
      <c r="AA45" s="41"/>
      <c r="AB45" s="41"/>
      <c r="AC45" s="2" t="n">
        <v>1</v>
      </c>
      <c r="AD45" s="42" t="n">
        <v>37621</v>
      </c>
      <c r="AK45" s="1" t="str">
        <f aca="false">VLOOKUP($B45,$AO$4:$AP$141,2)</f>
        <v>Winter</v>
      </c>
      <c r="AO45" s="46" t="n">
        <v>37591</v>
      </c>
      <c r="AP45" s="1" t="s">
        <v>30</v>
      </c>
    </row>
    <row r="46" customFormat="false" ht="11.25" hidden="false" customHeight="false" outlineLevel="0" collapsed="false">
      <c r="B46" s="108" t="n">
        <f aca="false">DATE(YEAR(B45),MONTH(B45)+1,1)</f>
        <v>37622</v>
      </c>
      <c r="AO46" s="46" t="n">
        <v>37622</v>
      </c>
      <c r="AP46" s="1" t="s">
        <v>30</v>
      </c>
    </row>
    <row r="47" customFormat="false" ht="12" hidden="false" customHeight="false" outlineLevel="0" collapsed="false">
      <c r="AO47" s="46" t="n">
        <v>37653</v>
      </c>
      <c r="AP47" s="1" t="s">
        <v>30</v>
      </c>
    </row>
    <row r="48" customFormat="false" ht="11.25" hidden="false" customHeight="false" outlineLevel="0" collapsed="false">
      <c r="C48" s="109" t="s">
        <v>36</v>
      </c>
      <c r="D48" s="110"/>
      <c r="E48" s="111"/>
      <c r="F48" s="2"/>
      <c r="H48" s="112" t="s">
        <v>37</v>
      </c>
      <c r="I48" s="113" t="s">
        <v>38</v>
      </c>
      <c r="J48" s="113" t="s">
        <v>39</v>
      </c>
      <c r="K48" s="111"/>
      <c r="U48" s="1"/>
      <c r="Y48" s="3"/>
      <c r="Z48" s="1"/>
      <c r="AA48" s="1"/>
      <c r="AB48" s="1"/>
      <c r="AC48" s="1"/>
      <c r="AD48" s="1"/>
      <c r="AE48" s="1"/>
      <c r="AF48" s="4"/>
      <c r="AK48" s="2"/>
      <c r="AL48" s="2"/>
      <c r="AM48" s="2"/>
      <c r="AN48" s="2"/>
      <c r="AO48" s="1"/>
      <c r="AS48" s="46" t="n">
        <v>37681</v>
      </c>
      <c r="AT48" s="1" t="s">
        <v>30</v>
      </c>
    </row>
    <row r="49" customFormat="false" ht="11.25" hidden="false" customHeight="false" outlineLevel="0" collapsed="false">
      <c r="C49" s="114" t="s">
        <v>40</v>
      </c>
      <c r="D49" s="115"/>
      <c r="E49" s="116"/>
      <c r="F49" s="2"/>
      <c r="H49" s="117" t="n">
        <v>36509</v>
      </c>
      <c r="I49" s="118" t="n">
        <v>3553</v>
      </c>
      <c r="J49" s="118" t="n">
        <v>3492</v>
      </c>
      <c r="K49" s="119" t="n">
        <v>36531</v>
      </c>
      <c r="U49" s="1"/>
      <c r="Y49" s="3"/>
      <c r="Z49" s="1"/>
      <c r="AA49" s="1"/>
      <c r="AB49" s="1"/>
      <c r="AC49" s="1"/>
      <c r="AD49" s="1"/>
      <c r="AE49" s="1"/>
      <c r="AF49" s="4"/>
      <c r="AK49" s="2"/>
      <c r="AL49" s="2"/>
      <c r="AM49" s="2"/>
      <c r="AN49" s="2"/>
      <c r="AO49" s="1"/>
      <c r="AS49" s="46" t="n">
        <v>37712</v>
      </c>
      <c r="AT49" s="1" t="s">
        <v>27</v>
      </c>
    </row>
    <row r="50" customFormat="false" ht="11.25" hidden="false" customHeight="false" outlineLevel="0" collapsed="false">
      <c r="C50" s="114" t="s">
        <v>41</v>
      </c>
      <c r="D50" s="115"/>
      <c r="E50" s="116"/>
      <c r="F50" s="2"/>
      <c r="H50" s="120"/>
      <c r="I50" s="118"/>
      <c r="J50" s="118"/>
      <c r="K50" s="116"/>
      <c r="U50" s="1"/>
      <c r="Y50" s="3"/>
      <c r="Z50" s="1"/>
      <c r="AA50" s="1"/>
      <c r="AB50" s="1"/>
      <c r="AC50" s="1"/>
      <c r="AD50" s="1"/>
      <c r="AE50" s="1"/>
      <c r="AF50" s="4"/>
      <c r="AK50" s="2"/>
      <c r="AL50" s="2"/>
      <c r="AM50" s="2"/>
      <c r="AN50" s="2"/>
      <c r="AO50" s="1"/>
      <c r="AS50" s="46" t="n">
        <v>37742</v>
      </c>
      <c r="AT50" s="1" t="s">
        <v>27</v>
      </c>
    </row>
    <row r="51" customFormat="false" ht="11.25" hidden="false" customHeight="false" outlineLevel="0" collapsed="false">
      <c r="C51" s="121"/>
      <c r="D51" s="115"/>
      <c r="E51" s="116"/>
      <c r="F51" s="2"/>
      <c r="H51" s="121" t="s">
        <v>42</v>
      </c>
      <c r="I51" s="115" t="s">
        <v>43</v>
      </c>
      <c r="J51" s="115" t="s">
        <v>44</v>
      </c>
      <c r="K51" s="116"/>
      <c r="U51" s="1"/>
      <c r="Y51" s="3"/>
      <c r="Z51" s="1"/>
      <c r="AA51" s="1"/>
      <c r="AB51" s="1"/>
      <c r="AC51" s="1"/>
      <c r="AD51" s="1"/>
      <c r="AE51" s="1"/>
      <c r="AF51" s="4"/>
      <c r="AK51" s="2"/>
      <c r="AL51" s="2"/>
      <c r="AM51" s="2"/>
      <c r="AN51" s="2"/>
      <c r="AO51" s="1"/>
      <c r="AS51" s="46" t="n">
        <v>37773</v>
      </c>
      <c r="AT51" s="1" t="s">
        <v>27</v>
      </c>
    </row>
    <row r="52" customFormat="false" ht="11.25" hidden="false" customHeight="false" outlineLevel="0" collapsed="false">
      <c r="C52" s="122" t="s">
        <v>45</v>
      </c>
      <c r="D52" s="115"/>
      <c r="E52" s="116"/>
      <c r="F52" s="2"/>
      <c r="H52" s="121" t="s">
        <v>46</v>
      </c>
      <c r="I52" s="115" t="s">
        <v>47</v>
      </c>
      <c r="J52" s="115" t="s">
        <v>48</v>
      </c>
      <c r="K52" s="116"/>
      <c r="U52" s="1"/>
      <c r="Y52" s="3"/>
      <c r="Z52" s="1"/>
      <c r="AA52" s="1"/>
      <c r="AB52" s="1"/>
      <c r="AC52" s="1"/>
      <c r="AD52" s="1"/>
      <c r="AE52" s="1"/>
      <c r="AF52" s="4"/>
      <c r="AK52" s="2"/>
      <c r="AL52" s="2"/>
      <c r="AM52" s="2"/>
      <c r="AN52" s="2"/>
      <c r="AO52" s="1"/>
      <c r="AS52" s="46" t="n">
        <v>37803</v>
      </c>
      <c r="AT52" s="1" t="s">
        <v>27</v>
      </c>
    </row>
    <row r="53" customFormat="false" ht="11.25" hidden="false" customHeight="false" outlineLevel="0" collapsed="false">
      <c r="C53" s="123" t="s">
        <v>49</v>
      </c>
      <c r="D53" s="115"/>
      <c r="E53" s="116"/>
      <c r="F53" s="2"/>
      <c r="H53" s="120" t="s">
        <v>50</v>
      </c>
      <c r="I53" s="115"/>
      <c r="J53" s="115"/>
      <c r="K53" s="116"/>
      <c r="U53" s="1"/>
      <c r="Y53" s="3"/>
      <c r="Z53" s="1"/>
      <c r="AA53" s="1"/>
      <c r="AB53" s="1"/>
      <c r="AC53" s="1"/>
      <c r="AD53" s="1"/>
      <c r="AE53" s="1"/>
      <c r="AF53" s="4"/>
      <c r="AK53" s="2"/>
      <c r="AL53" s="2"/>
      <c r="AM53" s="2"/>
      <c r="AN53" s="2"/>
      <c r="AO53" s="1"/>
      <c r="AS53" s="46" t="n">
        <v>37834</v>
      </c>
      <c r="AT53" s="1" t="s">
        <v>27</v>
      </c>
    </row>
    <row r="54" customFormat="false" ht="11.25" hidden="false" customHeight="false" outlineLevel="0" collapsed="false">
      <c r="C54" s="51"/>
      <c r="D54" s="115"/>
      <c r="E54" s="116"/>
      <c r="F54" s="2"/>
      <c r="H54" s="120"/>
      <c r="I54" s="118" t="s">
        <v>38</v>
      </c>
      <c r="J54" s="118" t="s">
        <v>39</v>
      </c>
      <c r="K54" s="116"/>
      <c r="U54" s="1"/>
      <c r="Y54" s="3"/>
      <c r="Z54" s="1"/>
      <c r="AA54" s="1"/>
      <c r="AB54" s="1"/>
      <c r="AC54" s="1"/>
      <c r="AD54" s="1"/>
      <c r="AE54" s="1"/>
      <c r="AF54" s="4"/>
      <c r="AK54" s="2"/>
      <c r="AL54" s="2"/>
      <c r="AM54" s="2"/>
      <c r="AN54" s="2"/>
      <c r="AO54" s="1"/>
      <c r="AS54" s="46" t="n">
        <v>37865</v>
      </c>
      <c r="AT54" s="1" t="s">
        <v>27</v>
      </c>
    </row>
    <row r="55" customFormat="false" ht="11.25" hidden="false" customHeight="false" outlineLevel="0" collapsed="false">
      <c r="C55" s="122" t="s">
        <v>51</v>
      </c>
      <c r="D55" s="115"/>
      <c r="E55" s="116"/>
      <c r="F55" s="2"/>
      <c r="H55" s="117" t="n">
        <v>36732</v>
      </c>
      <c r="I55" s="118" t="n">
        <v>3169</v>
      </c>
      <c r="J55" s="118" t="n">
        <v>3063</v>
      </c>
      <c r="K55" s="119" t="n">
        <v>36737</v>
      </c>
      <c r="U55" s="1"/>
      <c r="Y55" s="3"/>
      <c r="Z55" s="1"/>
      <c r="AA55" s="1"/>
      <c r="AB55" s="1"/>
      <c r="AC55" s="1"/>
      <c r="AD55" s="1"/>
      <c r="AE55" s="1"/>
      <c r="AF55" s="4"/>
      <c r="AK55" s="2"/>
      <c r="AL55" s="2"/>
      <c r="AM55" s="2"/>
      <c r="AN55" s="2"/>
      <c r="AO55" s="1"/>
      <c r="AS55" s="46" t="n">
        <v>37895</v>
      </c>
      <c r="AT55" s="1" t="s">
        <v>27</v>
      </c>
    </row>
    <row r="56" customFormat="false" ht="11.25" hidden="false" customHeight="false" outlineLevel="0" collapsed="false">
      <c r="C56" s="123" t="s">
        <v>52</v>
      </c>
      <c r="D56" s="115"/>
      <c r="E56" s="116"/>
      <c r="F56" s="2"/>
      <c r="H56" s="121" t="s">
        <v>42</v>
      </c>
      <c r="I56" s="115" t="s">
        <v>53</v>
      </c>
      <c r="J56" s="115" t="s">
        <v>54</v>
      </c>
      <c r="K56" s="116"/>
      <c r="U56" s="1"/>
      <c r="Y56" s="3"/>
      <c r="Z56" s="1"/>
      <c r="AA56" s="1"/>
      <c r="AB56" s="1"/>
      <c r="AC56" s="1"/>
      <c r="AD56" s="1"/>
      <c r="AE56" s="1"/>
      <c r="AF56" s="4"/>
      <c r="AK56" s="2"/>
      <c r="AL56" s="2"/>
      <c r="AM56" s="2"/>
      <c r="AN56" s="2"/>
      <c r="AO56" s="1"/>
      <c r="AS56" s="46" t="n">
        <v>37926</v>
      </c>
      <c r="AT56" s="1" t="s">
        <v>30</v>
      </c>
    </row>
    <row r="57" customFormat="false" ht="12" hidden="false" customHeight="false" outlineLevel="0" collapsed="false">
      <c r="C57" s="123" t="s">
        <v>55</v>
      </c>
      <c r="D57" s="115"/>
      <c r="E57" s="116"/>
      <c r="F57" s="2"/>
      <c r="H57" s="124" t="s">
        <v>46</v>
      </c>
      <c r="I57" s="125" t="s">
        <v>56</v>
      </c>
      <c r="J57" s="125" t="s">
        <v>57</v>
      </c>
      <c r="K57" s="126"/>
      <c r="U57" s="1"/>
      <c r="Y57" s="3"/>
      <c r="Z57" s="1"/>
      <c r="AA57" s="1"/>
      <c r="AB57" s="1"/>
      <c r="AC57" s="1"/>
      <c r="AD57" s="1"/>
      <c r="AE57" s="1"/>
      <c r="AF57" s="4"/>
      <c r="AK57" s="2"/>
      <c r="AL57" s="2"/>
      <c r="AM57" s="2"/>
      <c r="AN57" s="2"/>
      <c r="AO57" s="1"/>
      <c r="AS57" s="46" t="n">
        <v>37956</v>
      </c>
      <c r="AT57" s="1" t="s">
        <v>30</v>
      </c>
    </row>
    <row r="58" customFormat="false" ht="11.25" hidden="false" customHeight="false" outlineLevel="0" collapsed="false">
      <c r="C58" s="121"/>
      <c r="D58" s="115"/>
      <c r="E58" s="116"/>
      <c r="F58" s="2"/>
      <c r="AO58" s="46" t="n">
        <v>37987</v>
      </c>
      <c r="AP58" s="1" t="s">
        <v>30</v>
      </c>
    </row>
    <row r="59" customFormat="false" ht="11.25" hidden="false" customHeight="false" outlineLevel="0" collapsed="false">
      <c r="C59" s="122" t="s">
        <v>58</v>
      </c>
      <c r="D59" s="115"/>
      <c r="E59" s="116"/>
      <c r="F59" s="2"/>
      <c r="AO59" s="46" t="n">
        <v>38018</v>
      </c>
      <c r="AP59" s="1" t="s">
        <v>30</v>
      </c>
    </row>
    <row r="60" customFormat="false" ht="11.25" hidden="false" customHeight="false" outlineLevel="0" collapsed="false">
      <c r="C60" s="123" t="s">
        <v>59</v>
      </c>
      <c r="D60" s="115"/>
      <c r="E60" s="116"/>
      <c r="F60" s="2"/>
      <c r="AO60" s="46" t="n">
        <v>38047</v>
      </c>
      <c r="AP60" s="1" t="s">
        <v>30</v>
      </c>
    </row>
    <row r="61" customFormat="false" ht="12" hidden="false" customHeight="false" outlineLevel="0" collapsed="false">
      <c r="C61" s="127" t="s">
        <v>60</v>
      </c>
      <c r="D61" s="125"/>
      <c r="E61" s="126"/>
      <c r="F61" s="2"/>
      <c r="AO61" s="46" t="n">
        <v>38078</v>
      </c>
      <c r="AP61" s="1" t="s">
        <v>27</v>
      </c>
    </row>
    <row r="62" customFormat="false" ht="11.25" hidden="false" customHeight="false" outlineLevel="0" collapsed="false">
      <c r="D62" s="2"/>
      <c r="E62" s="2"/>
      <c r="F62" s="2"/>
      <c r="AO62" s="46" t="n">
        <v>38108</v>
      </c>
      <c r="AP62" s="1" t="s">
        <v>27</v>
      </c>
    </row>
    <row r="63" customFormat="false" ht="11.25" hidden="false" customHeight="false" outlineLevel="0" collapsed="false">
      <c r="D63" s="2"/>
      <c r="E63" s="2"/>
      <c r="F63" s="2"/>
      <c r="AO63" s="46" t="n">
        <v>38139</v>
      </c>
      <c r="AP63" s="1" t="s">
        <v>27</v>
      </c>
    </row>
    <row r="64" customFormat="false" ht="11.25" hidden="false" customHeight="false" outlineLevel="0" collapsed="false">
      <c r="D64" s="2"/>
      <c r="E64" s="2"/>
      <c r="F64" s="2"/>
      <c r="AO64" s="46" t="n">
        <v>38169</v>
      </c>
      <c r="AP64" s="1" t="s">
        <v>27</v>
      </c>
    </row>
    <row r="65" customFormat="false" ht="11.25" hidden="false" customHeight="false" outlineLevel="0" collapsed="false">
      <c r="AO65" s="46" t="n">
        <v>38200</v>
      </c>
      <c r="AP65" s="1" t="s">
        <v>27</v>
      </c>
    </row>
    <row r="66" customFormat="false" ht="11.25" hidden="false" customHeight="false" outlineLevel="0" collapsed="false">
      <c r="AO66" s="46" t="n">
        <v>38231</v>
      </c>
      <c r="AP66" s="1" t="s">
        <v>27</v>
      </c>
    </row>
    <row r="67" customFormat="false" ht="11.25" hidden="false" customHeight="false" outlineLevel="0" collapsed="false">
      <c r="AO67" s="46" t="n">
        <v>38261</v>
      </c>
      <c r="AP67" s="1" t="s">
        <v>27</v>
      </c>
    </row>
    <row r="68" customFormat="false" ht="11.25" hidden="false" customHeight="false" outlineLevel="0" collapsed="false">
      <c r="AO68" s="46" t="n">
        <v>38292</v>
      </c>
      <c r="AP68" s="1" t="s">
        <v>30</v>
      </c>
    </row>
    <row r="69" customFormat="false" ht="11.25" hidden="false" customHeight="false" outlineLevel="0" collapsed="false">
      <c r="AO69" s="46" t="n">
        <v>38322</v>
      </c>
      <c r="AP69" s="1" t="s">
        <v>30</v>
      </c>
    </row>
    <row r="70" customFormat="false" ht="11.25" hidden="false" customHeight="false" outlineLevel="0" collapsed="false">
      <c r="AO70" s="46" t="n">
        <v>38353</v>
      </c>
      <c r="AP70" s="1" t="s">
        <v>30</v>
      </c>
    </row>
    <row r="71" customFormat="false" ht="11.25" hidden="false" customHeight="false" outlineLevel="0" collapsed="false">
      <c r="AO71" s="46" t="n">
        <v>38384</v>
      </c>
      <c r="AP71" s="1" t="s">
        <v>30</v>
      </c>
    </row>
    <row r="72" customFormat="false" ht="11.25" hidden="false" customHeight="false" outlineLevel="0" collapsed="false">
      <c r="AO72" s="46" t="n">
        <v>38412</v>
      </c>
      <c r="AP72" s="1" t="s">
        <v>30</v>
      </c>
    </row>
    <row r="73" customFormat="false" ht="11.25" hidden="false" customHeight="false" outlineLevel="0" collapsed="false">
      <c r="AO73" s="46" t="n">
        <v>38443</v>
      </c>
      <c r="AP73" s="1" t="s">
        <v>27</v>
      </c>
    </row>
    <row r="74" customFormat="false" ht="11.25" hidden="false" customHeight="false" outlineLevel="0" collapsed="false">
      <c r="AO74" s="46" t="n">
        <v>38473</v>
      </c>
      <c r="AP74" s="1" t="s">
        <v>27</v>
      </c>
    </row>
    <row r="75" customFormat="false" ht="11.25" hidden="false" customHeight="false" outlineLevel="0" collapsed="false">
      <c r="AO75" s="46" t="n">
        <v>38504</v>
      </c>
      <c r="AP75" s="1" t="s">
        <v>27</v>
      </c>
    </row>
    <row r="76" customFormat="false" ht="11.25" hidden="false" customHeight="false" outlineLevel="0" collapsed="false">
      <c r="AO76" s="46" t="n">
        <v>38534</v>
      </c>
      <c r="AP76" s="1" t="s">
        <v>27</v>
      </c>
    </row>
    <row r="77" customFormat="false" ht="11.25" hidden="false" customHeight="false" outlineLevel="0" collapsed="false">
      <c r="AO77" s="46" t="n">
        <v>38565</v>
      </c>
      <c r="AP77" s="1" t="s">
        <v>27</v>
      </c>
    </row>
    <row r="78" customFormat="false" ht="11.25" hidden="false" customHeight="false" outlineLevel="0" collapsed="false">
      <c r="AO78" s="46" t="n">
        <v>38596</v>
      </c>
      <c r="AP78" s="1" t="s">
        <v>27</v>
      </c>
    </row>
    <row r="79" customFormat="false" ht="11.25" hidden="false" customHeight="false" outlineLevel="0" collapsed="false">
      <c r="AO79" s="46" t="n">
        <v>38626</v>
      </c>
      <c r="AP79" s="1" t="s">
        <v>27</v>
      </c>
    </row>
    <row r="80" customFormat="false" ht="11.25" hidden="false" customHeight="false" outlineLevel="0" collapsed="false">
      <c r="AO80" s="46" t="n">
        <v>38657</v>
      </c>
      <c r="AP80" s="1" t="s">
        <v>30</v>
      </c>
    </row>
    <row r="81" customFormat="false" ht="11.25" hidden="false" customHeight="false" outlineLevel="0" collapsed="false">
      <c r="AO81" s="46" t="n">
        <v>38687</v>
      </c>
      <c r="AP81" s="1" t="s">
        <v>30</v>
      </c>
    </row>
    <row r="82" customFormat="false" ht="11.25" hidden="false" customHeight="false" outlineLevel="0" collapsed="false">
      <c r="AO82" s="46" t="n">
        <v>38718</v>
      </c>
      <c r="AP82" s="1" t="s">
        <v>30</v>
      </c>
    </row>
    <row r="83" customFormat="false" ht="11.25" hidden="false" customHeight="false" outlineLevel="0" collapsed="false">
      <c r="AO83" s="46" t="n">
        <v>38749</v>
      </c>
      <c r="AP83" s="1" t="s">
        <v>30</v>
      </c>
    </row>
    <row r="84" customFormat="false" ht="11.25" hidden="false" customHeight="false" outlineLevel="0" collapsed="false">
      <c r="AO84" s="46" t="n">
        <v>38777</v>
      </c>
      <c r="AP84" s="1" t="s">
        <v>30</v>
      </c>
    </row>
    <row r="85" customFormat="false" ht="11.25" hidden="false" customHeight="false" outlineLevel="0" collapsed="false">
      <c r="AO85" s="46" t="n">
        <v>38808</v>
      </c>
      <c r="AP85" s="1" t="s">
        <v>27</v>
      </c>
    </row>
    <row r="86" customFormat="false" ht="11.25" hidden="false" customHeight="false" outlineLevel="0" collapsed="false">
      <c r="AO86" s="46" t="n">
        <v>38838</v>
      </c>
      <c r="AP86" s="1" t="s">
        <v>27</v>
      </c>
    </row>
    <row r="87" customFormat="false" ht="11.25" hidden="false" customHeight="false" outlineLevel="0" collapsed="false">
      <c r="AO87" s="46" t="n">
        <v>38869</v>
      </c>
      <c r="AP87" s="1" t="s">
        <v>27</v>
      </c>
    </row>
    <row r="88" customFormat="false" ht="11.25" hidden="false" customHeight="false" outlineLevel="0" collapsed="false">
      <c r="AO88" s="46" t="n">
        <v>38899</v>
      </c>
      <c r="AP88" s="1" t="s">
        <v>27</v>
      </c>
    </row>
    <row r="89" customFormat="false" ht="11.25" hidden="false" customHeight="false" outlineLevel="0" collapsed="false">
      <c r="AO89" s="46" t="n">
        <v>38930</v>
      </c>
      <c r="AP89" s="1" t="s">
        <v>27</v>
      </c>
    </row>
    <row r="90" customFormat="false" ht="11.25" hidden="false" customHeight="false" outlineLevel="0" collapsed="false">
      <c r="AO90" s="46" t="n">
        <v>38961</v>
      </c>
      <c r="AP90" s="1" t="s">
        <v>27</v>
      </c>
    </row>
    <row r="91" customFormat="false" ht="11.25" hidden="false" customHeight="false" outlineLevel="0" collapsed="false">
      <c r="AO91" s="46" t="n">
        <v>38991</v>
      </c>
      <c r="AP91" s="1" t="s">
        <v>27</v>
      </c>
    </row>
    <row r="92" customFormat="false" ht="11.25" hidden="false" customHeight="false" outlineLevel="0" collapsed="false">
      <c r="AO92" s="46" t="n">
        <v>39022</v>
      </c>
      <c r="AP92" s="1" t="s">
        <v>30</v>
      </c>
    </row>
    <row r="93" customFormat="false" ht="11.25" hidden="false" customHeight="false" outlineLevel="0" collapsed="false">
      <c r="AO93" s="46" t="n">
        <v>39052</v>
      </c>
      <c r="AP93" s="1" t="s">
        <v>30</v>
      </c>
    </row>
    <row r="94" customFormat="false" ht="11.25" hidden="false" customHeight="false" outlineLevel="0" collapsed="false">
      <c r="AO94" s="46" t="n">
        <v>39083</v>
      </c>
      <c r="AP94" s="1" t="s">
        <v>30</v>
      </c>
    </row>
    <row r="95" customFormat="false" ht="11.25" hidden="false" customHeight="false" outlineLevel="0" collapsed="false">
      <c r="AO95" s="46" t="n">
        <v>39114</v>
      </c>
      <c r="AP95" s="1" t="s">
        <v>30</v>
      </c>
    </row>
    <row r="96" customFormat="false" ht="11.25" hidden="false" customHeight="false" outlineLevel="0" collapsed="false">
      <c r="AO96" s="46" t="n">
        <v>39142</v>
      </c>
      <c r="AP96" s="1" t="s">
        <v>30</v>
      </c>
    </row>
    <row r="97" customFormat="false" ht="11.25" hidden="false" customHeight="false" outlineLevel="0" collapsed="false">
      <c r="AO97" s="46" t="n">
        <v>39173</v>
      </c>
      <c r="AP97" s="1" t="s">
        <v>27</v>
      </c>
    </row>
    <row r="98" customFormat="false" ht="11.25" hidden="false" customHeight="false" outlineLevel="0" collapsed="false">
      <c r="AO98" s="46" t="n">
        <v>39203</v>
      </c>
      <c r="AP98" s="1" t="s">
        <v>27</v>
      </c>
    </row>
    <row r="99" customFormat="false" ht="11.25" hidden="false" customHeight="false" outlineLevel="0" collapsed="false">
      <c r="AO99" s="46" t="n">
        <v>39234</v>
      </c>
      <c r="AP99" s="1" t="s">
        <v>27</v>
      </c>
    </row>
    <row r="100" customFormat="false" ht="11.25" hidden="false" customHeight="false" outlineLevel="0" collapsed="false">
      <c r="AO100" s="46" t="n">
        <v>39264</v>
      </c>
      <c r="AP100" s="1" t="s">
        <v>27</v>
      </c>
    </row>
    <row r="101" customFormat="false" ht="11.25" hidden="false" customHeight="false" outlineLevel="0" collapsed="false">
      <c r="AO101" s="46" t="n">
        <v>39295</v>
      </c>
      <c r="AP101" s="1" t="s">
        <v>27</v>
      </c>
    </row>
    <row r="102" customFormat="false" ht="11.25" hidden="false" customHeight="false" outlineLevel="0" collapsed="false">
      <c r="AO102" s="46" t="n">
        <v>39326</v>
      </c>
      <c r="AP102" s="1" t="s">
        <v>27</v>
      </c>
    </row>
    <row r="103" customFormat="false" ht="11.25" hidden="false" customHeight="false" outlineLevel="0" collapsed="false">
      <c r="AO103" s="46" t="n">
        <v>39356</v>
      </c>
      <c r="AP103" s="1" t="s">
        <v>27</v>
      </c>
    </row>
    <row r="104" customFormat="false" ht="11.25" hidden="false" customHeight="false" outlineLevel="0" collapsed="false">
      <c r="AO104" s="46" t="n">
        <v>39387</v>
      </c>
      <c r="AP104" s="1" t="s">
        <v>30</v>
      </c>
    </row>
    <row r="105" customFormat="false" ht="11.25" hidden="false" customHeight="false" outlineLevel="0" collapsed="false">
      <c r="AO105" s="46" t="n">
        <v>39417</v>
      </c>
      <c r="AP105" s="1" t="s">
        <v>30</v>
      </c>
    </row>
    <row r="106" customFormat="false" ht="11.25" hidden="false" customHeight="false" outlineLevel="0" collapsed="false">
      <c r="AO106" s="46" t="n">
        <v>39448</v>
      </c>
      <c r="AP106" s="1" t="s">
        <v>30</v>
      </c>
    </row>
    <row r="107" customFormat="false" ht="11.25" hidden="false" customHeight="false" outlineLevel="0" collapsed="false">
      <c r="AO107" s="46" t="n">
        <v>39479</v>
      </c>
      <c r="AP107" s="1" t="s">
        <v>30</v>
      </c>
    </row>
    <row r="108" customFormat="false" ht="11.25" hidden="false" customHeight="false" outlineLevel="0" collapsed="false">
      <c r="AO108" s="46" t="n">
        <v>39508</v>
      </c>
      <c r="AP108" s="1" t="s">
        <v>30</v>
      </c>
    </row>
    <row r="109" customFormat="false" ht="11.25" hidden="false" customHeight="false" outlineLevel="0" collapsed="false">
      <c r="AO109" s="46" t="n">
        <v>39539</v>
      </c>
      <c r="AP109" s="1" t="s">
        <v>27</v>
      </c>
    </row>
    <row r="110" customFormat="false" ht="11.25" hidden="false" customHeight="false" outlineLevel="0" collapsed="false">
      <c r="AO110" s="46" t="n">
        <v>39569</v>
      </c>
      <c r="AP110" s="1" t="s">
        <v>27</v>
      </c>
    </row>
    <row r="111" customFormat="false" ht="11.25" hidden="false" customHeight="false" outlineLevel="0" collapsed="false">
      <c r="AO111" s="46" t="n">
        <v>39600</v>
      </c>
      <c r="AP111" s="1" t="s">
        <v>27</v>
      </c>
    </row>
    <row r="112" customFormat="false" ht="11.25" hidden="false" customHeight="false" outlineLevel="0" collapsed="false">
      <c r="AO112" s="46" t="n">
        <v>39630</v>
      </c>
      <c r="AP112" s="1" t="s">
        <v>27</v>
      </c>
    </row>
    <row r="113" customFormat="false" ht="11.25" hidden="false" customHeight="false" outlineLevel="0" collapsed="false">
      <c r="AO113" s="46" t="n">
        <v>39661</v>
      </c>
      <c r="AP113" s="1" t="s">
        <v>27</v>
      </c>
    </row>
    <row r="114" customFormat="false" ht="11.25" hidden="false" customHeight="false" outlineLevel="0" collapsed="false">
      <c r="AO114" s="46" t="n">
        <v>39692</v>
      </c>
      <c r="AP114" s="1" t="s">
        <v>27</v>
      </c>
    </row>
    <row r="115" customFormat="false" ht="11.25" hidden="false" customHeight="false" outlineLevel="0" collapsed="false">
      <c r="AO115" s="46" t="n">
        <v>39722</v>
      </c>
      <c r="AP115" s="1" t="s">
        <v>27</v>
      </c>
    </row>
    <row r="116" customFormat="false" ht="11.25" hidden="false" customHeight="false" outlineLevel="0" collapsed="false">
      <c r="AO116" s="46" t="n">
        <v>39753</v>
      </c>
      <c r="AP116" s="1" t="s">
        <v>30</v>
      </c>
    </row>
    <row r="117" customFormat="false" ht="11.25" hidden="false" customHeight="false" outlineLevel="0" collapsed="false">
      <c r="AO117" s="46" t="n">
        <v>39783</v>
      </c>
      <c r="AP117" s="1" t="s">
        <v>30</v>
      </c>
    </row>
    <row r="118" customFormat="false" ht="11.25" hidden="false" customHeight="false" outlineLevel="0" collapsed="false">
      <c r="AO118" s="46" t="n">
        <v>39814</v>
      </c>
      <c r="AP118" s="1" t="s">
        <v>30</v>
      </c>
    </row>
    <row r="119" customFormat="false" ht="11.25" hidden="false" customHeight="false" outlineLevel="0" collapsed="false">
      <c r="AO119" s="46" t="n">
        <v>39845</v>
      </c>
      <c r="AP119" s="1" t="s">
        <v>30</v>
      </c>
    </row>
    <row r="120" customFormat="false" ht="11.25" hidden="false" customHeight="false" outlineLevel="0" collapsed="false">
      <c r="AO120" s="46" t="n">
        <v>39873</v>
      </c>
      <c r="AP120" s="1" t="s">
        <v>30</v>
      </c>
    </row>
    <row r="121" customFormat="false" ht="11.25" hidden="false" customHeight="false" outlineLevel="0" collapsed="false">
      <c r="AO121" s="46" t="n">
        <v>39904</v>
      </c>
      <c r="AP121" s="1" t="s">
        <v>27</v>
      </c>
    </row>
    <row r="122" customFormat="false" ht="11.25" hidden="false" customHeight="false" outlineLevel="0" collapsed="false">
      <c r="AO122" s="46" t="n">
        <v>39934</v>
      </c>
      <c r="AP122" s="1" t="s">
        <v>27</v>
      </c>
    </row>
    <row r="123" customFormat="false" ht="11.25" hidden="false" customHeight="false" outlineLevel="0" collapsed="false">
      <c r="AO123" s="46" t="n">
        <v>39965</v>
      </c>
      <c r="AP123" s="1" t="s">
        <v>27</v>
      </c>
    </row>
    <row r="124" customFormat="false" ht="11.25" hidden="false" customHeight="false" outlineLevel="0" collapsed="false">
      <c r="AO124" s="46" t="n">
        <v>39995</v>
      </c>
      <c r="AP124" s="1" t="s">
        <v>27</v>
      </c>
    </row>
    <row r="125" customFormat="false" ht="11.25" hidden="false" customHeight="false" outlineLevel="0" collapsed="false">
      <c r="AO125" s="46" t="n">
        <v>40026</v>
      </c>
      <c r="AP125" s="1" t="s">
        <v>27</v>
      </c>
    </row>
    <row r="126" customFormat="false" ht="11.25" hidden="false" customHeight="false" outlineLevel="0" collapsed="false">
      <c r="AO126" s="46" t="n">
        <v>40057</v>
      </c>
      <c r="AP126" s="1" t="s">
        <v>27</v>
      </c>
    </row>
    <row r="127" customFormat="false" ht="11.25" hidden="false" customHeight="false" outlineLevel="0" collapsed="false">
      <c r="AO127" s="46" t="n">
        <v>40087</v>
      </c>
      <c r="AP127" s="1" t="s">
        <v>27</v>
      </c>
    </row>
    <row r="128" customFormat="false" ht="11.25" hidden="false" customHeight="false" outlineLevel="0" collapsed="false">
      <c r="AO128" s="46" t="n">
        <v>40118</v>
      </c>
      <c r="AP128" s="1" t="s">
        <v>30</v>
      </c>
    </row>
    <row r="129" customFormat="false" ht="11.25" hidden="false" customHeight="false" outlineLevel="0" collapsed="false">
      <c r="AO129" s="46" t="n">
        <v>40148</v>
      </c>
      <c r="AP129" s="1" t="s">
        <v>30</v>
      </c>
    </row>
    <row r="130" customFormat="false" ht="11.25" hidden="false" customHeight="false" outlineLevel="0" collapsed="false">
      <c r="AO130" s="46" t="n">
        <v>40179</v>
      </c>
      <c r="AP130" s="1" t="s">
        <v>30</v>
      </c>
    </row>
    <row r="131" customFormat="false" ht="11.25" hidden="false" customHeight="false" outlineLevel="0" collapsed="false">
      <c r="AO131" s="46" t="n">
        <v>40210</v>
      </c>
      <c r="AP131" s="1" t="s">
        <v>30</v>
      </c>
    </row>
    <row r="132" customFormat="false" ht="11.25" hidden="false" customHeight="false" outlineLevel="0" collapsed="false">
      <c r="AO132" s="46" t="n">
        <v>40238</v>
      </c>
      <c r="AP132" s="1" t="s">
        <v>30</v>
      </c>
    </row>
    <row r="133" customFormat="false" ht="11.25" hidden="false" customHeight="false" outlineLevel="0" collapsed="false">
      <c r="AO133" s="46" t="n">
        <v>40269</v>
      </c>
      <c r="AP133" s="1" t="s">
        <v>27</v>
      </c>
    </row>
    <row r="134" customFormat="false" ht="11.25" hidden="false" customHeight="false" outlineLevel="0" collapsed="false">
      <c r="AO134" s="46" t="n">
        <v>40299</v>
      </c>
      <c r="AP134" s="1" t="s">
        <v>27</v>
      </c>
    </row>
    <row r="135" customFormat="false" ht="11.25" hidden="false" customHeight="false" outlineLevel="0" collapsed="false">
      <c r="AO135" s="46" t="n">
        <v>40330</v>
      </c>
      <c r="AP135" s="1" t="s">
        <v>27</v>
      </c>
    </row>
    <row r="136" customFormat="false" ht="11.25" hidden="false" customHeight="false" outlineLevel="0" collapsed="false">
      <c r="AO136" s="46" t="n">
        <v>40360</v>
      </c>
      <c r="AP136" s="1" t="s">
        <v>27</v>
      </c>
    </row>
    <row r="137" customFormat="false" ht="11.25" hidden="false" customHeight="false" outlineLevel="0" collapsed="false">
      <c r="AO137" s="46" t="n">
        <v>40391</v>
      </c>
      <c r="AP137" s="1" t="s">
        <v>27</v>
      </c>
    </row>
    <row r="138" customFormat="false" ht="11.25" hidden="false" customHeight="false" outlineLevel="0" collapsed="false">
      <c r="AO138" s="46" t="n">
        <v>40422</v>
      </c>
      <c r="AP138" s="1" t="s">
        <v>27</v>
      </c>
    </row>
    <row r="139" customFormat="false" ht="11.25" hidden="false" customHeight="false" outlineLevel="0" collapsed="false">
      <c r="AO139" s="46" t="n">
        <v>40452</v>
      </c>
      <c r="AP139" s="1" t="s">
        <v>27</v>
      </c>
    </row>
    <row r="140" customFormat="false" ht="11.25" hidden="false" customHeight="false" outlineLevel="0" collapsed="false">
      <c r="AO140" s="46" t="n">
        <v>40483</v>
      </c>
      <c r="AP140" s="1" t="s">
        <v>30</v>
      </c>
    </row>
    <row r="141" customFormat="false" ht="11.25" hidden="false" customHeight="false" outlineLevel="0" collapsed="false">
      <c r="AO141" s="46" t="n">
        <v>40513</v>
      </c>
      <c r="AP141" s="1" t="s">
        <v>30</v>
      </c>
    </row>
    <row r="142" customFormat="false" ht="11.25" hidden="false" customHeight="false" outlineLevel="0" collapsed="false">
      <c r="AO142" s="46"/>
    </row>
    <row r="143" customFormat="false" ht="11.25" hidden="false" customHeight="false" outlineLevel="0" collapsed="false">
      <c r="AO143" s="46"/>
    </row>
    <row r="144" customFormat="false" ht="11.25" hidden="false" customHeight="false" outlineLevel="0" collapsed="false">
      <c r="AO144" s="46"/>
    </row>
    <row r="145" customFormat="false" ht="11.25" hidden="false" customHeight="false" outlineLevel="0" collapsed="false">
      <c r="AO145" s="46"/>
    </row>
    <row r="146" customFormat="false" ht="11.25" hidden="false" customHeight="false" outlineLevel="0" collapsed="false">
      <c r="AO146" s="46"/>
    </row>
    <row r="147" customFormat="false" ht="11.25" hidden="false" customHeight="false" outlineLevel="0" collapsed="false">
      <c r="AO147" s="46"/>
    </row>
    <row r="148" customFormat="false" ht="11.25" hidden="false" customHeight="false" outlineLevel="0" collapsed="false">
      <c r="AO148" s="46"/>
    </row>
    <row r="149" customFormat="false" ht="11.25" hidden="false" customHeight="false" outlineLevel="0" collapsed="false">
      <c r="AO149" s="46"/>
    </row>
    <row r="150" customFormat="false" ht="11.25" hidden="false" customHeight="false" outlineLevel="0" collapsed="false">
      <c r="AO150" s="46"/>
    </row>
    <row r="151" customFormat="false" ht="11.25" hidden="false" customHeight="false" outlineLevel="0" collapsed="false">
      <c r="AO151" s="46"/>
    </row>
    <row r="152" customFormat="false" ht="11.25" hidden="false" customHeight="false" outlineLevel="0" collapsed="false">
      <c r="AO152" s="46"/>
    </row>
    <row r="153" customFormat="false" ht="11.25" hidden="false" customHeight="false" outlineLevel="0" collapsed="false">
      <c r="AO153" s="46"/>
    </row>
    <row r="154" customFormat="false" ht="11.25" hidden="false" customHeight="false" outlineLevel="0" collapsed="false">
      <c r="AO154" s="46"/>
    </row>
    <row r="155" customFormat="false" ht="11.25" hidden="false" customHeight="false" outlineLevel="0" collapsed="false">
      <c r="AO155" s="46"/>
    </row>
    <row r="156" customFormat="false" ht="11.25" hidden="false" customHeight="false" outlineLevel="0" collapsed="false">
      <c r="AO156" s="46"/>
    </row>
    <row r="157" customFormat="false" ht="11.25" hidden="false" customHeight="false" outlineLevel="0" collapsed="false">
      <c r="AO157" s="46"/>
    </row>
    <row r="158" customFormat="false" ht="11.25" hidden="false" customHeight="false" outlineLevel="0" collapsed="false">
      <c r="AO158" s="46"/>
    </row>
    <row r="159" customFormat="false" ht="11.25" hidden="false" customHeight="false" outlineLevel="0" collapsed="false">
      <c r="AO159" s="46"/>
    </row>
    <row r="160" customFormat="false" ht="11.25" hidden="false" customHeight="false" outlineLevel="0" collapsed="false">
      <c r="AO160" s="46"/>
    </row>
    <row r="161" customFormat="false" ht="11.25" hidden="false" customHeight="false" outlineLevel="0" collapsed="false">
      <c r="AO161" s="46"/>
    </row>
    <row r="162" customFormat="false" ht="11.25" hidden="false" customHeight="false" outlineLevel="0" collapsed="false">
      <c r="AO162" s="46"/>
    </row>
    <row r="163" customFormat="false" ht="11.25" hidden="false" customHeight="false" outlineLevel="0" collapsed="false">
      <c r="AO163" s="46"/>
    </row>
    <row r="164" customFormat="false" ht="11.25" hidden="false" customHeight="false" outlineLevel="0" collapsed="false">
      <c r="AO164" s="46"/>
    </row>
    <row r="165" customFormat="false" ht="11.25" hidden="false" customHeight="false" outlineLevel="0" collapsed="false">
      <c r="AO165" s="46"/>
    </row>
    <row r="166" customFormat="false" ht="11.25" hidden="false" customHeight="false" outlineLevel="0" collapsed="false">
      <c r="AO166" s="46"/>
    </row>
    <row r="167" customFormat="false" ht="11.25" hidden="false" customHeight="false" outlineLevel="0" collapsed="false">
      <c r="AO167" s="46"/>
    </row>
    <row r="168" customFormat="false" ht="11.25" hidden="false" customHeight="false" outlineLevel="0" collapsed="false">
      <c r="AO168" s="46"/>
    </row>
    <row r="169" customFormat="false" ht="11.25" hidden="false" customHeight="false" outlineLevel="0" collapsed="false">
      <c r="AO169" s="46"/>
    </row>
    <row r="170" customFormat="false" ht="11.25" hidden="false" customHeight="false" outlineLevel="0" collapsed="false">
      <c r="AO170" s="46"/>
    </row>
    <row r="171" customFormat="false" ht="11.25" hidden="false" customHeight="false" outlineLevel="0" collapsed="false">
      <c r="AO171" s="46"/>
    </row>
    <row r="172" customFormat="false" ht="11.25" hidden="false" customHeight="false" outlineLevel="0" collapsed="false">
      <c r="AO172" s="46"/>
    </row>
    <row r="173" customFormat="false" ht="11.25" hidden="false" customHeight="false" outlineLevel="0" collapsed="false">
      <c r="AO173" s="46"/>
    </row>
    <row r="174" customFormat="false" ht="11.25" hidden="false" customHeight="false" outlineLevel="0" collapsed="false">
      <c r="AO174" s="46"/>
    </row>
    <row r="175" customFormat="false" ht="11.25" hidden="false" customHeight="false" outlineLevel="0" collapsed="false">
      <c r="AO175" s="46"/>
    </row>
    <row r="176" customFormat="false" ht="11.25" hidden="false" customHeight="false" outlineLevel="0" collapsed="false">
      <c r="AO176" s="46"/>
    </row>
    <row r="177" customFormat="false" ht="11.25" hidden="false" customHeight="false" outlineLevel="0" collapsed="false">
      <c r="AO177" s="46"/>
    </row>
    <row r="178" customFormat="false" ht="11.25" hidden="false" customHeight="false" outlineLevel="0" collapsed="false">
      <c r="AO178" s="46"/>
    </row>
    <row r="179" customFormat="false" ht="11.25" hidden="false" customHeight="false" outlineLevel="0" collapsed="false">
      <c r="AO179" s="46"/>
    </row>
    <row r="180" customFormat="false" ht="11.25" hidden="false" customHeight="false" outlineLevel="0" collapsed="false">
      <c r="AO180" s="46"/>
    </row>
    <row r="181" customFormat="false" ht="11.25" hidden="false" customHeight="false" outlineLevel="0" collapsed="false">
      <c r="AO181" s="46"/>
    </row>
    <row r="182" customFormat="false" ht="11.25" hidden="false" customHeight="false" outlineLevel="0" collapsed="false">
      <c r="AO182" s="46"/>
    </row>
    <row r="183" customFormat="false" ht="11.25" hidden="false" customHeight="false" outlineLevel="0" collapsed="false">
      <c r="AO183" s="46"/>
    </row>
    <row r="184" customFormat="false" ht="11.25" hidden="false" customHeight="false" outlineLevel="0" collapsed="false">
      <c r="AO184" s="46"/>
    </row>
    <row r="185" customFormat="false" ht="11.25" hidden="false" customHeight="false" outlineLevel="0" collapsed="false">
      <c r="AO185" s="46"/>
    </row>
    <row r="186" customFormat="false" ht="11.25" hidden="false" customHeight="false" outlineLevel="0" collapsed="false">
      <c r="AO186" s="46"/>
    </row>
    <row r="187" customFormat="false" ht="11.25" hidden="false" customHeight="false" outlineLevel="0" collapsed="false">
      <c r="AO187" s="46"/>
    </row>
    <row r="188" customFormat="false" ht="11.25" hidden="false" customHeight="false" outlineLevel="0" collapsed="false">
      <c r="AO188" s="46"/>
    </row>
    <row r="189" customFormat="false" ht="11.25" hidden="false" customHeight="false" outlineLevel="0" collapsed="false">
      <c r="AO189" s="46"/>
    </row>
    <row r="190" customFormat="false" ht="11.25" hidden="false" customHeight="false" outlineLevel="0" collapsed="false">
      <c r="AO190" s="46"/>
    </row>
    <row r="191" customFormat="false" ht="11.25" hidden="false" customHeight="false" outlineLevel="0" collapsed="false">
      <c r="AO191" s="46"/>
    </row>
    <row r="192" customFormat="false" ht="11.25" hidden="false" customHeight="false" outlineLevel="0" collapsed="false">
      <c r="AO192" s="46"/>
    </row>
    <row r="193" customFormat="false" ht="11.25" hidden="false" customHeight="false" outlineLevel="0" collapsed="false">
      <c r="AO193" s="46"/>
    </row>
    <row r="194" customFormat="false" ht="11.25" hidden="false" customHeight="false" outlineLevel="0" collapsed="false">
      <c r="AO194" s="46"/>
    </row>
    <row r="195" customFormat="false" ht="11.25" hidden="false" customHeight="false" outlineLevel="0" collapsed="false">
      <c r="AO195" s="46"/>
    </row>
    <row r="196" customFormat="false" ht="11.25" hidden="false" customHeight="false" outlineLevel="0" collapsed="false">
      <c r="AO196" s="46"/>
    </row>
    <row r="197" customFormat="false" ht="11.25" hidden="false" customHeight="false" outlineLevel="0" collapsed="false">
      <c r="AO197" s="46"/>
    </row>
    <row r="198" customFormat="false" ht="11.25" hidden="false" customHeight="false" outlineLevel="0" collapsed="false">
      <c r="AO198" s="46"/>
    </row>
    <row r="199" customFormat="false" ht="11.25" hidden="false" customHeight="false" outlineLevel="0" collapsed="false">
      <c r="AO199" s="46"/>
    </row>
    <row r="200" customFormat="false" ht="11.25" hidden="false" customHeight="false" outlineLevel="0" collapsed="false">
      <c r="AO200" s="46"/>
    </row>
    <row r="201" customFormat="false" ht="11.25" hidden="false" customHeight="false" outlineLevel="0" collapsed="false">
      <c r="AO201" s="46"/>
    </row>
    <row r="202" customFormat="false" ht="11.25" hidden="false" customHeight="false" outlineLevel="0" collapsed="false">
      <c r="AO202" s="46"/>
    </row>
    <row r="203" customFormat="false" ht="11.25" hidden="false" customHeight="false" outlineLevel="0" collapsed="false">
      <c r="AO203" s="46"/>
    </row>
    <row r="204" customFormat="false" ht="11.25" hidden="false" customHeight="false" outlineLevel="0" collapsed="false">
      <c r="AO204" s="46"/>
    </row>
    <row r="205" customFormat="false" ht="11.25" hidden="false" customHeight="false" outlineLevel="0" collapsed="false">
      <c r="AO205" s="46"/>
    </row>
    <row r="206" customFormat="false" ht="11.25" hidden="false" customHeight="false" outlineLevel="0" collapsed="false">
      <c r="AO206" s="46"/>
    </row>
    <row r="207" customFormat="false" ht="11.25" hidden="false" customHeight="false" outlineLevel="0" collapsed="false">
      <c r="AO207" s="46"/>
    </row>
    <row r="208" customFormat="false" ht="11.25" hidden="false" customHeight="false" outlineLevel="0" collapsed="false">
      <c r="AO208" s="46"/>
    </row>
    <row r="209" customFormat="false" ht="11.25" hidden="false" customHeight="false" outlineLevel="0" collapsed="false">
      <c r="AO209" s="46"/>
    </row>
    <row r="210" customFormat="false" ht="11.25" hidden="false" customHeight="false" outlineLevel="0" collapsed="false">
      <c r="AO210" s="46"/>
    </row>
    <row r="211" customFormat="false" ht="11.25" hidden="false" customHeight="false" outlineLevel="0" collapsed="false">
      <c r="AO211" s="46"/>
    </row>
    <row r="212" customFormat="false" ht="11.25" hidden="false" customHeight="false" outlineLevel="0" collapsed="false">
      <c r="AO212" s="46"/>
    </row>
    <row r="213" customFormat="false" ht="11.25" hidden="false" customHeight="false" outlineLevel="0" collapsed="false">
      <c r="AO213" s="46"/>
    </row>
    <row r="214" customFormat="false" ht="11.25" hidden="false" customHeight="false" outlineLevel="0" collapsed="false">
      <c r="AO214" s="46"/>
    </row>
    <row r="215" customFormat="false" ht="11.25" hidden="false" customHeight="false" outlineLevel="0" collapsed="false">
      <c r="AO215" s="46"/>
    </row>
    <row r="216" customFormat="false" ht="11.25" hidden="false" customHeight="false" outlineLevel="0" collapsed="false">
      <c r="AO216" s="46"/>
    </row>
    <row r="217" customFormat="false" ht="11.25" hidden="false" customHeight="false" outlineLevel="0" collapsed="false">
      <c r="AO217" s="46"/>
    </row>
    <row r="218" customFormat="false" ht="11.25" hidden="false" customHeight="false" outlineLevel="0" collapsed="false">
      <c r="AO218" s="46"/>
    </row>
    <row r="219" customFormat="false" ht="11.25" hidden="false" customHeight="false" outlineLevel="0" collapsed="false">
      <c r="AO219" s="46"/>
    </row>
    <row r="220" customFormat="false" ht="11.25" hidden="false" customHeight="false" outlineLevel="0" collapsed="false">
      <c r="AO220" s="46"/>
    </row>
    <row r="221" customFormat="false" ht="11.25" hidden="false" customHeight="false" outlineLevel="0" collapsed="false">
      <c r="AO221" s="46"/>
    </row>
    <row r="222" customFormat="false" ht="11.25" hidden="false" customHeight="false" outlineLevel="0" collapsed="false">
      <c r="AO222" s="46"/>
    </row>
    <row r="223" customFormat="false" ht="11.25" hidden="false" customHeight="false" outlineLevel="0" collapsed="false">
      <c r="AO223" s="46"/>
    </row>
    <row r="224" customFormat="false" ht="11.25" hidden="false" customHeight="false" outlineLevel="0" collapsed="false">
      <c r="AO224" s="46"/>
    </row>
    <row r="225" customFormat="false" ht="11.25" hidden="false" customHeight="false" outlineLevel="0" collapsed="false">
      <c r="AO225" s="46"/>
    </row>
    <row r="226" customFormat="false" ht="11.25" hidden="false" customHeight="false" outlineLevel="0" collapsed="false">
      <c r="AO226" s="46"/>
    </row>
    <row r="227" customFormat="false" ht="11.25" hidden="false" customHeight="false" outlineLevel="0" collapsed="false">
      <c r="AO227" s="46"/>
    </row>
    <row r="228" customFormat="false" ht="11.25" hidden="false" customHeight="false" outlineLevel="0" collapsed="false">
      <c r="AO228" s="46"/>
    </row>
    <row r="229" customFormat="false" ht="11.25" hidden="false" customHeight="false" outlineLevel="0" collapsed="false">
      <c r="AO229" s="46"/>
    </row>
    <row r="230" customFormat="false" ht="11.25" hidden="false" customHeight="false" outlineLevel="0" collapsed="false">
      <c r="AO230" s="46"/>
    </row>
    <row r="231" customFormat="false" ht="11.25" hidden="false" customHeight="false" outlineLevel="0" collapsed="false">
      <c r="AO231" s="46"/>
    </row>
    <row r="232" customFormat="false" ht="11.25" hidden="false" customHeight="false" outlineLevel="0" collapsed="false">
      <c r="AO232" s="46"/>
    </row>
    <row r="233" customFormat="false" ht="11.25" hidden="false" customHeight="false" outlineLevel="0" collapsed="false">
      <c r="AO233" s="46"/>
    </row>
    <row r="234" customFormat="false" ht="11.25" hidden="false" customHeight="false" outlineLevel="0" collapsed="false">
      <c r="AO234" s="46"/>
    </row>
    <row r="235" customFormat="false" ht="11.25" hidden="false" customHeight="false" outlineLevel="0" collapsed="false">
      <c r="AO235" s="46"/>
    </row>
    <row r="236" customFormat="false" ht="11.25" hidden="false" customHeight="false" outlineLevel="0" collapsed="false">
      <c r="AO236" s="46"/>
    </row>
    <row r="237" customFormat="false" ht="11.25" hidden="false" customHeight="false" outlineLevel="0" collapsed="false">
      <c r="AO237" s="46"/>
    </row>
    <row r="238" customFormat="false" ht="11.25" hidden="false" customHeight="false" outlineLevel="0" collapsed="false">
      <c r="AO238" s="46"/>
    </row>
    <row r="239" customFormat="false" ht="11.25" hidden="false" customHeight="false" outlineLevel="0" collapsed="false">
      <c r="AO239" s="46"/>
    </row>
    <row r="240" customFormat="false" ht="11.25" hidden="false" customHeight="false" outlineLevel="0" collapsed="false">
      <c r="AO240" s="46"/>
    </row>
    <row r="241" customFormat="false" ht="11.25" hidden="false" customHeight="false" outlineLevel="0" collapsed="false">
      <c r="AO241" s="46"/>
    </row>
    <row r="242" customFormat="false" ht="11.25" hidden="false" customHeight="false" outlineLevel="0" collapsed="false">
      <c r="AO242" s="46"/>
    </row>
    <row r="243" customFormat="false" ht="11.25" hidden="false" customHeight="false" outlineLevel="0" collapsed="false">
      <c r="AO243" s="46"/>
    </row>
    <row r="244" customFormat="false" ht="11.25" hidden="false" customHeight="false" outlineLevel="0" collapsed="false">
      <c r="AO244" s="46"/>
    </row>
    <row r="245" customFormat="false" ht="11.25" hidden="false" customHeight="false" outlineLevel="0" collapsed="false">
      <c r="AO245" s="46"/>
    </row>
    <row r="246" customFormat="false" ht="11.25" hidden="false" customHeight="false" outlineLevel="0" collapsed="false">
      <c r="AO246" s="46"/>
    </row>
    <row r="247" customFormat="false" ht="11.25" hidden="false" customHeight="false" outlineLevel="0" collapsed="false">
      <c r="AO247" s="46"/>
    </row>
    <row r="248" customFormat="false" ht="11.25" hidden="false" customHeight="false" outlineLevel="0" collapsed="false">
      <c r="AO248" s="46"/>
    </row>
    <row r="249" customFormat="false" ht="11.25" hidden="false" customHeight="false" outlineLevel="0" collapsed="false">
      <c r="AO249" s="46"/>
    </row>
    <row r="250" customFormat="false" ht="11.25" hidden="false" customHeight="false" outlineLevel="0" collapsed="false">
      <c r="AO250" s="46"/>
    </row>
    <row r="251" customFormat="false" ht="11.25" hidden="false" customHeight="false" outlineLevel="0" collapsed="false">
      <c r="AO251" s="46"/>
    </row>
    <row r="252" customFormat="false" ht="11.25" hidden="false" customHeight="false" outlineLevel="0" collapsed="false">
      <c r="AO252" s="46"/>
    </row>
    <row r="253" customFormat="false" ht="11.25" hidden="false" customHeight="false" outlineLevel="0" collapsed="false">
      <c r="AO253" s="46"/>
    </row>
    <row r="254" customFormat="false" ht="11.25" hidden="false" customHeight="false" outlineLevel="0" collapsed="false">
      <c r="AO254" s="46"/>
    </row>
    <row r="255" customFormat="false" ht="11.25" hidden="false" customHeight="false" outlineLevel="0" collapsed="false">
      <c r="AO255" s="46"/>
    </row>
    <row r="256" customFormat="false" ht="11.25" hidden="false" customHeight="false" outlineLevel="0" collapsed="false">
      <c r="AO256" s="46"/>
    </row>
    <row r="257" customFormat="false" ht="11.25" hidden="false" customHeight="false" outlineLevel="0" collapsed="false">
      <c r="AO257" s="46"/>
    </row>
    <row r="258" customFormat="false" ht="11.25" hidden="false" customHeight="false" outlineLevel="0" collapsed="false">
      <c r="AO258" s="46"/>
    </row>
    <row r="259" customFormat="false" ht="11.25" hidden="false" customHeight="false" outlineLevel="0" collapsed="false">
      <c r="AO259" s="46"/>
    </row>
  </sheetData>
  <mergeCells count="3">
    <mergeCell ref="C2:L2"/>
    <mergeCell ref="M2:U2"/>
    <mergeCell ref="X2:Z2"/>
  </mergeCells>
  <printOptions headings="false" gridLines="false" gridLinesSet="true" horizontalCentered="true" verticalCentered="true"/>
  <pageMargins left="0.2" right="0.229861111111111" top="0.179861111111111" bottom="0.2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7" activeCellId="0" sqref="D7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257" min="1" style="1" width="9.14"/>
  </cols>
  <sheetData>
    <row r="1" customFormat="false" ht="11.25" hidden="false" customHeight="false" outlineLevel="0" collapsed="false">
      <c r="A1" s="128" t="n">
        <f aca="true">TODAY()</f>
        <v>45926</v>
      </c>
    </row>
    <row r="4" customFormat="false" ht="12" hidden="false" customHeight="false" outlineLevel="0" collapsed="false"/>
    <row r="5" customFormat="false" ht="12" hidden="false" customHeight="false" outlineLevel="0" collapsed="false">
      <c r="C5" s="129" t="s">
        <v>38</v>
      </c>
      <c r="D5" s="130" t="s">
        <v>39</v>
      </c>
    </row>
    <row r="6" customFormat="false" ht="11.25" hidden="false" customHeight="false" outlineLevel="0" collapsed="false">
      <c r="B6" s="46" t="n">
        <f aca="false">DATE(YEAR(A1),MONTH(A1)+1,1)</f>
        <v>45931</v>
      </c>
      <c r="C6" s="131"/>
      <c r="D6" s="132" t="n">
        <v>250</v>
      </c>
    </row>
    <row r="7" customFormat="false" ht="11.25" hidden="false" customHeight="false" outlineLevel="0" collapsed="false">
      <c r="B7" s="46" t="n">
        <f aca="false">DATE(YEAR(B6),MONTH(B6)+1,1)</f>
        <v>45962</v>
      </c>
      <c r="C7" s="131"/>
      <c r="D7" s="132" t="n">
        <v>300</v>
      </c>
    </row>
    <row r="8" customFormat="false" ht="11.25" hidden="false" customHeight="false" outlineLevel="0" collapsed="false">
      <c r="B8" s="46" t="n">
        <f aca="false">DATE(YEAR(B7),MONTH(B7)+1,1)</f>
        <v>45992</v>
      </c>
      <c r="C8" s="131"/>
      <c r="D8" s="132" t="n">
        <v>150</v>
      </c>
    </row>
    <row r="9" customFormat="false" ht="11.25" hidden="false" customHeight="false" outlineLevel="0" collapsed="false">
      <c r="B9" s="46" t="n">
        <f aca="false">DATE(YEAR(B8),MONTH(B8)+1,1)</f>
        <v>46023</v>
      </c>
      <c r="C9" s="131"/>
      <c r="D9" s="132"/>
    </row>
    <row r="10" customFormat="false" ht="11.25" hidden="false" customHeight="false" outlineLevel="0" collapsed="false">
      <c r="B10" s="46" t="n">
        <f aca="false">DATE(YEAR(B9),MONTH(B9)+1,1)</f>
        <v>46054</v>
      </c>
      <c r="C10" s="131"/>
      <c r="D10" s="132"/>
    </row>
    <row r="11" customFormat="false" ht="11.25" hidden="false" customHeight="false" outlineLevel="0" collapsed="false">
      <c r="B11" s="46" t="n">
        <f aca="false">DATE(YEAR(B10),MONTH(B10)+1,1)</f>
        <v>46082</v>
      </c>
      <c r="C11" s="131"/>
      <c r="D11" s="132"/>
    </row>
    <row r="12" customFormat="false" ht="11.25" hidden="false" customHeight="false" outlineLevel="0" collapsed="false">
      <c r="B12" s="46" t="n">
        <f aca="false">DATE(YEAR(B11),MONTH(B11)+1,1)</f>
        <v>46113</v>
      </c>
      <c r="C12" s="131"/>
      <c r="D12" s="132"/>
    </row>
    <row r="13" customFormat="false" ht="11.25" hidden="false" customHeight="false" outlineLevel="0" collapsed="false">
      <c r="B13" s="46" t="n">
        <f aca="false">DATE(YEAR(B12),MONTH(B12)+1,1)</f>
        <v>46143</v>
      </c>
      <c r="C13" s="131" t="n">
        <v>0</v>
      </c>
      <c r="D13" s="132" t="n">
        <v>50</v>
      </c>
    </row>
    <row r="14" customFormat="false" ht="11.25" hidden="false" customHeight="false" outlineLevel="0" collapsed="false">
      <c r="B14" s="46" t="n">
        <f aca="false">DATE(YEAR(B13),MONTH(B13)+1,1)</f>
        <v>46174</v>
      </c>
      <c r="C14" s="131" t="n">
        <v>0</v>
      </c>
      <c r="D14" s="132" t="n">
        <v>50</v>
      </c>
    </row>
    <row r="15" customFormat="false" ht="11.25" hidden="false" customHeight="false" outlineLevel="0" collapsed="false">
      <c r="B15" s="46" t="n">
        <f aca="false">DATE(YEAR(B14),MONTH(B14)+1,1)</f>
        <v>46204</v>
      </c>
      <c r="C15" s="131" t="n">
        <v>0</v>
      </c>
      <c r="D15" s="132" t="n">
        <v>50</v>
      </c>
    </row>
    <row r="16" customFormat="false" ht="11.25" hidden="false" customHeight="false" outlineLevel="0" collapsed="false">
      <c r="B16" s="46" t="n">
        <f aca="false">DATE(YEAR(B15),MONTH(B15)+1,1)</f>
        <v>46235</v>
      </c>
      <c r="C16" s="131" t="n">
        <v>0</v>
      </c>
      <c r="D16" s="132" t="n">
        <v>50</v>
      </c>
    </row>
    <row r="17" customFormat="false" ht="11.25" hidden="false" customHeight="false" outlineLevel="0" collapsed="false">
      <c r="B17" s="46" t="n">
        <f aca="false">DATE(YEAR(B16),MONTH(B16)+1,1)</f>
        <v>46266</v>
      </c>
      <c r="C17" s="131"/>
      <c r="D17" s="132" t="n">
        <v>0</v>
      </c>
    </row>
    <row r="18" customFormat="false" ht="11.25" hidden="false" customHeight="false" outlineLevel="0" collapsed="false">
      <c r="B18" s="46" t="n">
        <f aca="false">DATE(YEAR(B17),MONTH(B17)+1,1)</f>
        <v>46296</v>
      </c>
      <c r="C18" s="131"/>
      <c r="D18" s="132" t="n">
        <v>50</v>
      </c>
    </row>
    <row r="19" customFormat="false" ht="11.25" hidden="false" customHeight="false" outlineLevel="0" collapsed="false">
      <c r="B19" s="46" t="n">
        <f aca="false">DATE(YEAR(B18),MONTH(B18)+1,1)</f>
        <v>46327</v>
      </c>
      <c r="C19" s="131"/>
      <c r="D19" s="132" t="n">
        <v>50</v>
      </c>
    </row>
    <row r="20" customFormat="false" ht="11.25" hidden="false" customHeight="false" outlineLevel="0" collapsed="false">
      <c r="B20" s="46" t="n">
        <f aca="false">DATE(YEAR(B19),MONTH(B19)+1,1)</f>
        <v>46357</v>
      </c>
      <c r="C20" s="131"/>
      <c r="D20" s="132"/>
    </row>
    <row r="21" customFormat="false" ht="11.25" hidden="false" customHeight="false" outlineLevel="0" collapsed="false">
      <c r="B21" s="46" t="n">
        <f aca="false">DATE(YEAR(B20),MONTH(B20)+1,1)</f>
        <v>46388</v>
      </c>
      <c r="C21" s="131"/>
      <c r="D21" s="132"/>
    </row>
    <row r="22" customFormat="false" ht="11.25" hidden="false" customHeight="false" outlineLevel="0" collapsed="false">
      <c r="B22" s="46" t="n">
        <f aca="false">DATE(YEAR(B21),MONTH(B21)+1,1)</f>
        <v>46419</v>
      </c>
      <c r="C22" s="131"/>
      <c r="D22" s="132"/>
    </row>
    <row r="23" customFormat="false" ht="11.25" hidden="false" customHeight="false" outlineLevel="0" collapsed="false">
      <c r="B23" s="46" t="n">
        <f aca="false">DATE(YEAR(B22),MONTH(B22)+1,1)</f>
        <v>46447</v>
      </c>
      <c r="C23" s="131"/>
      <c r="D23" s="132"/>
    </row>
    <row r="24" customFormat="false" ht="11.25" hidden="false" customHeight="false" outlineLevel="0" collapsed="false">
      <c r="B24" s="46" t="n">
        <f aca="false">DATE(YEAR(B23),MONTH(B23)+1,1)</f>
        <v>46478</v>
      </c>
      <c r="C24" s="131"/>
      <c r="D24" s="132"/>
    </row>
    <row r="25" customFormat="false" ht="11.25" hidden="false" customHeight="false" outlineLevel="0" collapsed="false">
      <c r="B25" s="46" t="n">
        <f aca="false">DATE(YEAR(B24),MONTH(B24)+1,1)</f>
        <v>46508</v>
      </c>
      <c r="C25" s="131"/>
      <c r="D25" s="132"/>
    </row>
    <row r="26" customFormat="false" ht="11.25" hidden="false" customHeight="false" outlineLevel="0" collapsed="false">
      <c r="B26" s="46" t="n">
        <f aca="false">DATE(YEAR(B25),MONTH(B25)+1,1)</f>
        <v>46539</v>
      </c>
      <c r="C26" s="131"/>
      <c r="D26" s="132"/>
    </row>
    <row r="27" customFormat="false" ht="11.25" hidden="false" customHeight="false" outlineLevel="0" collapsed="false">
      <c r="B27" s="46" t="n">
        <f aca="false">DATE(YEAR(B26),MONTH(B26)+1,1)</f>
        <v>46569</v>
      </c>
      <c r="C27" s="131"/>
      <c r="D27" s="132"/>
    </row>
    <row r="28" customFormat="false" ht="11.25" hidden="false" customHeight="false" outlineLevel="0" collapsed="false">
      <c r="B28" s="46" t="n">
        <f aca="false">DATE(YEAR(B27),MONTH(B27)+1,1)</f>
        <v>46600</v>
      </c>
      <c r="C28" s="131"/>
      <c r="D28" s="132"/>
    </row>
    <row r="29" customFormat="false" ht="11.25" hidden="false" customHeight="false" outlineLevel="0" collapsed="false">
      <c r="B29" s="46" t="n">
        <f aca="false">DATE(YEAR(B28),MONTH(B28)+1,1)</f>
        <v>46631</v>
      </c>
      <c r="C29" s="131"/>
      <c r="D29" s="132"/>
    </row>
    <row r="30" customFormat="false" ht="11.25" hidden="false" customHeight="false" outlineLevel="0" collapsed="false">
      <c r="B30" s="46" t="n">
        <f aca="false">DATE(YEAR(B29),MONTH(B29)+1,1)</f>
        <v>46661</v>
      </c>
      <c r="C30" s="131"/>
      <c r="D30" s="132"/>
    </row>
    <row r="31" customFormat="false" ht="11.25" hidden="false" customHeight="false" outlineLevel="0" collapsed="false">
      <c r="B31" s="46" t="n">
        <f aca="false">DATE(YEAR(B30),MONTH(B30)+1,1)</f>
        <v>46692</v>
      </c>
      <c r="C31" s="131"/>
      <c r="D31" s="132"/>
    </row>
    <row r="32" customFormat="false" ht="11.25" hidden="false" customHeight="false" outlineLevel="0" collapsed="false">
      <c r="B32" s="46" t="n">
        <f aca="false">DATE(YEAR(B31),MONTH(B31)+1,1)</f>
        <v>46722</v>
      </c>
      <c r="C32" s="131"/>
      <c r="D32" s="132" t="n">
        <v>-250</v>
      </c>
    </row>
    <row r="33" customFormat="false" ht="11.25" hidden="false" customHeight="false" outlineLevel="0" collapsed="false">
      <c r="B33" s="46" t="n">
        <f aca="false">DATE(YEAR(B32),MONTH(B32)+1,1)</f>
        <v>46753</v>
      </c>
      <c r="C33" s="131"/>
      <c r="D33" s="132" t="n">
        <v>-300</v>
      </c>
    </row>
    <row r="34" customFormat="false" ht="11.25" hidden="false" customHeight="false" outlineLevel="0" collapsed="false">
      <c r="B34" s="46" t="n">
        <f aca="false">DATE(YEAR(B33),MONTH(B33)+1,1)</f>
        <v>46784</v>
      </c>
      <c r="C34" s="131"/>
      <c r="D34" s="132"/>
    </row>
    <row r="35" customFormat="false" ht="11.25" hidden="false" customHeight="false" outlineLevel="0" collapsed="false">
      <c r="B35" s="46" t="n">
        <f aca="false">DATE(YEAR(B34),MONTH(B34)+1,1)</f>
        <v>46813</v>
      </c>
      <c r="C35" s="131"/>
      <c r="D35" s="132"/>
    </row>
    <row r="36" customFormat="false" ht="11.25" hidden="false" customHeight="false" outlineLevel="0" collapsed="false">
      <c r="B36" s="46" t="n">
        <f aca="false">DATE(YEAR(B35),MONTH(B35)+1,1)</f>
        <v>46844</v>
      </c>
      <c r="C36" s="131"/>
      <c r="D36" s="132"/>
    </row>
    <row r="37" customFormat="false" ht="11.25" hidden="false" customHeight="false" outlineLevel="0" collapsed="false">
      <c r="B37" s="46" t="n">
        <f aca="false">DATE(YEAR(B36),MONTH(B36)+1,1)</f>
        <v>46874</v>
      </c>
      <c r="C37" s="131"/>
      <c r="D37" s="132"/>
    </row>
    <row r="38" customFormat="false" ht="11.25" hidden="false" customHeight="false" outlineLevel="0" collapsed="false">
      <c r="B38" s="46" t="n">
        <f aca="false">DATE(YEAR(B37),MONTH(B37)+1,1)</f>
        <v>46905</v>
      </c>
      <c r="C38" s="131"/>
      <c r="D38" s="132"/>
    </row>
    <row r="39" customFormat="false" ht="11.25" hidden="false" customHeight="false" outlineLevel="0" collapsed="false">
      <c r="B39" s="46" t="n">
        <f aca="false">DATE(YEAR(B38),MONTH(B38)+1,1)</f>
        <v>46935</v>
      </c>
      <c r="C39" s="131"/>
      <c r="D39" s="132"/>
    </row>
    <row r="40" customFormat="false" ht="11.25" hidden="false" customHeight="false" outlineLevel="0" collapsed="false">
      <c r="B40" s="46" t="n">
        <f aca="false">DATE(YEAR(B39),MONTH(B39)+1,1)</f>
        <v>46966</v>
      </c>
      <c r="C40" s="131"/>
      <c r="D40" s="132"/>
    </row>
    <row r="41" customFormat="false" ht="11.25" hidden="false" customHeight="false" outlineLevel="0" collapsed="false">
      <c r="B41" s="46" t="n">
        <f aca="false">DATE(YEAR(B40),MONTH(B40)+1,1)</f>
        <v>46997</v>
      </c>
      <c r="C41" s="131"/>
      <c r="D41" s="132"/>
    </row>
    <row r="42" customFormat="false" ht="11.25" hidden="false" customHeight="false" outlineLevel="0" collapsed="false">
      <c r="B42" s="46" t="n">
        <f aca="false">DATE(YEAR(B41),MONTH(B41)+1,1)</f>
        <v>47027</v>
      </c>
      <c r="C42" s="131"/>
      <c r="D42" s="132"/>
    </row>
    <row r="43" customFormat="false" ht="11.25" hidden="false" customHeight="false" outlineLevel="0" collapsed="false">
      <c r="B43" s="46" t="n">
        <f aca="false">DATE(YEAR(B42),MONTH(B42)+1,1)</f>
        <v>47058</v>
      </c>
      <c r="C43" s="131"/>
      <c r="D43" s="132"/>
    </row>
    <row r="44" customFormat="false" ht="11.25" hidden="false" customHeight="false" outlineLevel="0" collapsed="false">
      <c r="B44" s="46" t="n">
        <f aca="false">DATE(YEAR(B43),MONTH(B43)+1,1)</f>
        <v>47088</v>
      </c>
      <c r="C44" s="131"/>
      <c r="D44" s="132"/>
    </row>
    <row r="45" customFormat="false" ht="11.25" hidden="false" customHeight="false" outlineLevel="0" collapsed="false">
      <c r="B45" s="46" t="n">
        <f aca="false">DATE(YEAR(B44),MONTH(B44)+1,1)</f>
        <v>47119</v>
      </c>
      <c r="C45" s="131"/>
      <c r="D45" s="132"/>
    </row>
    <row r="46" customFormat="false" ht="11.25" hidden="false" customHeight="false" outlineLevel="0" collapsed="false">
      <c r="B46" s="46" t="n">
        <f aca="false">DATE(YEAR(B45),MONTH(B45)+1,1)</f>
        <v>47150</v>
      </c>
      <c r="C46" s="131"/>
      <c r="D46" s="132"/>
    </row>
    <row r="47" customFormat="false" ht="11.25" hidden="false" customHeight="false" outlineLevel="0" collapsed="false">
      <c r="B47" s="46" t="n">
        <f aca="false">DATE(YEAR(B46),MONTH(B46)+1,1)</f>
        <v>47178</v>
      </c>
      <c r="C47" s="131"/>
      <c r="D47" s="132"/>
    </row>
    <row r="48" customFormat="false" ht="11.25" hidden="false" customHeight="false" outlineLevel="0" collapsed="false">
      <c r="B48" s="46" t="n">
        <f aca="false">DATE(YEAR(B47),MONTH(B47)+1,1)</f>
        <v>47209</v>
      </c>
      <c r="C48" s="131"/>
      <c r="D48" s="132"/>
    </row>
    <row r="49" customFormat="false" ht="11.25" hidden="false" customHeight="false" outlineLevel="0" collapsed="false">
      <c r="B49" s="46" t="n">
        <f aca="false">DATE(YEAR(B48),MONTH(B48)+1,1)</f>
        <v>47239</v>
      </c>
      <c r="C49" s="131"/>
      <c r="D49" s="132"/>
    </row>
    <row r="50" customFormat="false" ht="11.25" hidden="false" customHeight="false" outlineLevel="0" collapsed="false">
      <c r="B50" s="46" t="n">
        <f aca="false">DATE(YEAR(B49),MONTH(B49)+1,1)</f>
        <v>47270</v>
      </c>
      <c r="C50" s="131"/>
      <c r="D50" s="132"/>
    </row>
    <row r="51" customFormat="false" ht="11.25" hidden="false" customHeight="false" outlineLevel="0" collapsed="false">
      <c r="B51" s="46" t="n">
        <f aca="false">DATE(YEAR(B50),MONTH(B50)+1,1)</f>
        <v>47300</v>
      </c>
      <c r="C51" s="131"/>
      <c r="D51" s="132"/>
    </row>
    <row r="52" customFormat="false" ht="11.25" hidden="false" customHeight="false" outlineLevel="0" collapsed="false">
      <c r="B52" s="46" t="n">
        <f aca="false">DATE(YEAR(B51),MONTH(B51)+1,1)</f>
        <v>47331</v>
      </c>
      <c r="C52" s="131"/>
      <c r="D52" s="132"/>
    </row>
    <row r="53" customFormat="false" ht="11.25" hidden="false" customHeight="false" outlineLevel="0" collapsed="false">
      <c r="B53" s="46" t="n">
        <f aca="false">DATE(YEAR(B52),MONTH(B52)+1,1)</f>
        <v>47362</v>
      </c>
      <c r="C53" s="131"/>
      <c r="D53" s="132"/>
    </row>
    <row r="54" customFormat="false" ht="11.25" hidden="false" customHeight="false" outlineLevel="0" collapsed="false">
      <c r="B54" s="46" t="n">
        <f aca="false">DATE(YEAR(B53),MONTH(B53)+1,1)</f>
        <v>47392</v>
      </c>
      <c r="C54" s="131"/>
      <c r="D54" s="132"/>
    </row>
    <row r="55" customFormat="false" ht="11.25" hidden="false" customHeight="false" outlineLevel="0" collapsed="false">
      <c r="B55" s="46" t="n">
        <f aca="false">DATE(YEAR(B54),MONTH(B54)+1,1)</f>
        <v>47423</v>
      </c>
      <c r="C55" s="131"/>
      <c r="D55" s="132"/>
    </row>
    <row r="56" customFormat="false" ht="11.25" hidden="false" customHeight="false" outlineLevel="0" collapsed="false">
      <c r="B56" s="46" t="n">
        <f aca="false">DATE(YEAR(B55),MONTH(B55)+1,1)</f>
        <v>47453</v>
      </c>
      <c r="C56" s="131"/>
      <c r="D56" s="132"/>
    </row>
    <row r="57" customFormat="false" ht="12" hidden="false" customHeight="false" outlineLevel="0" collapsed="false">
      <c r="B57" s="46" t="n">
        <f aca="false">DATE(YEAR(B56),MONTH(B56)+1,1)</f>
        <v>47484</v>
      </c>
      <c r="C57" s="133"/>
      <c r="D57" s="134"/>
    </row>
    <row r="58" customFormat="false" ht="11.25" hidden="false" customHeight="false" outlineLevel="0" collapsed="false">
      <c r="B58" s="13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1" min="1" style="1" width="9.14"/>
    <col collapsed="false" customWidth="true" hidden="false" outlineLevel="0" max="12" min="12" style="1" width="10.71"/>
    <col collapsed="false" customWidth="false" hidden="false" outlineLevel="0" max="13" min="13" style="1" width="9.14"/>
    <col collapsed="false" customWidth="true" hidden="false" outlineLevel="0" max="14" min="14" style="1" width="16.84"/>
    <col collapsed="false" customWidth="false" hidden="false" outlineLevel="0" max="257" min="15" style="1" width="9.14"/>
  </cols>
  <sheetData>
    <row r="1" customFormat="false" ht="11.25" hidden="false" customHeight="false" outlineLevel="0" collapsed="false">
      <c r="A1" s="136" t="n">
        <f aca="true">TODAY()</f>
        <v>45926</v>
      </c>
    </row>
    <row r="2" customFormat="false" ht="11.25" hidden="false" customHeight="false" outlineLevel="0" collapsed="false">
      <c r="A2" s="137" t="s">
        <v>61</v>
      </c>
      <c r="B2" s="137" t="s">
        <v>62</v>
      </c>
      <c r="C2" s="24" t="s">
        <v>63</v>
      </c>
      <c r="D2" s="24" t="s">
        <v>64</v>
      </c>
      <c r="E2" s="24" t="s">
        <v>65</v>
      </c>
      <c r="F2" s="24" t="s">
        <v>66</v>
      </c>
      <c r="G2" s="24" t="s">
        <v>67</v>
      </c>
      <c r="H2" s="24" t="s">
        <v>21</v>
      </c>
      <c r="I2" s="24" t="s">
        <v>3</v>
      </c>
      <c r="J2" s="24" t="s">
        <v>68</v>
      </c>
      <c r="K2" s="24" t="s">
        <v>69</v>
      </c>
      <c r="L2" s="24" t="s">
        <v>70</v>
      </c>
      <c r="M2" s="24" t="s">
        <v>71</v>
      </c>
      <c r="N2" s="24" t="s">
        <v>31</v>
      </c>
    </row>
    <row r="3" customFormat="false" ht="11.25" hidden="false" customHeight="false" outlineLevel="0" collapsed="false">
      <c r="A3" s="46" t="n">
        <f aca="false">DATE(YEAR(A1),MONTH(A1)+1,1)</f>
        <v>45931</v>
      </c>
      <c r="B3" s="138" t="n">
        <f aca="false">VLOOKUP($A3,[6]CurveFetch!$D$8:$R$1000,2)</f>
        <v>5.836</v>
      </c>
      <c r="C3" s="138" t="n">
        <f aca="false">VLOOKUP($A3,[6]CurveFetch!$D$8:$R$1000,7)</f>
        <v>0</v>
      </c>
      <c r="D3" s="138" t="n">
        <f aca="false">VLOOKUP($A3,[6]CurveFetch!$D$8:$R$1000,5)</f>
        <v>0</v>
      </c>
      <c r="E3" s="138" t="n">
        <f aca="false">VLOOKUP($A3,[6]CurveFetch!$D$8:$R$1000,4)</f>
        <v>0</v>
      </c>
      <c r="F3" s="138" t="n">
        <f aca="false">VLOOKUP($A3,[6]CurveFetch!$D$8:$R$1000,15)</f>
        <v>0</v>
      </c>
      <c r="G3" s="138" t="n">
        <f aca="false">VLOOKUP($A3,[6]CurveFetch!$D$8:$R$1000,3)</f>
        <v>0</v>
      </c>
      <c r="H3" s="138" t="n">
        <f aca="false">VLOOKUP($A3,[6]CurveFetch!$D$8:$R$1000,9)</f>
        <v>0</v>
      </c>
      <c r="I3" s="138" t="n">
        <f aca="false">VLOOKUP($A3,[6]CurveFetch!$D$8:$R$1000,8)</f>
        <v>0</v>
      </c>
      <c r="J3" s="138" t="str">
        <f aca="false">VLOOKUP($A3,[6]CurveFetch!$D$8:$R$1000,6)</f>
        <v/>
      </c>
      <c r="K3" s="138" t="n">
        <f aca="false">VLOOKUP($A3,[6]CurveFetch!$D$8:$R$1000,11)</f>
        <v>0.06373049448605</v>
      </c>
      <c r="L3" s="139" t="n">
        <f aca="false">C3-I3</f>
        <v>0</v>
      </c>
      <c r="M3" s="139" t="e">
        <f aca="false">$I3-$J3</f>
        <v>#VALUE!</v>
      </c>
      <c r="N3" s="139" t="n">
        <f aca="false">$C3-$G3</f>
        <v>0</v>
      </c>
    </row>
    <row r="4" customFormat="false" ht="11.25" hidden="false" customHeight="false" outlineLevel="0" collapsed="false">
      <c r="A4" s="46" t="n">
        <f aca="false">DATE(YEAR(A3),MONTH(A3)+1,1)</f>
        <v>45962</v>
      </c>
      <c r="B4" s="138" t="n">
        <f aca="false">VLOOKUP($A4,[6]CurveFetch!$D$8:$R$1000,2)</f>
        <v>5.836</v>
      </c>
      <c r="C4" s="138" t="n">
        <f aca="false">VLOOKUP($A4,[6]CurveFetch!$D$8:$R$1000,7)</f>
        <v>0</v>
      </c>
      <c r="D4" s="138" t="n">
        <f aca="false">VLOOKUP($A4,[6]CurveFetch!$D$8:$R$1000,5)</f>
        <v>0</v>
      </c>
      <c r="E4" s="138" t="n">
        <f aca="false">VLOOKUP($A4,[6]CurveFetch!$D$8:$R$1000,4)</f>
        <v>0</v>
      </c>
      <c r="F4" s="138" t="n">
        <f aca="false">VLOOKUP($A4,[6]CurveFetch!$D$8:$R$1000,15)</f>
        <v>0</v>
      </c>
      <c r="G4" s="138" t="n">
        <f aca="false">VLOOKUP($A4,[6]CurveFetch!$D$8:$R$1000,3)</f>
        <v>0</v>
      </c>
      <c r="H4" s="138" t="n">
        <f aca="false">VLOOKUP($A4,[6]CurveFetch!$D$8:$R$1000,9)</f>
        <v>0</v>
      </c>
      <c r="I4" s="138" t="n">
        <f aca="false">VLOOKUP($A4,[6]CurveFetch!$D$8:$R$1000,8)</f>
        <v>0</v>
      </c>
      <c r="J4" s="138" t="str">
        <f aca="false">VLOOKUP($A4,[6]CurveFetch!$D$8:$R$1000,6)</f>
        <v/>
      </c>
      <c r="K4" s="138" t="n">
        <f aca="false">VLOOKUP($A4,[6]CurveFetch!$D$8:$R$1000,11)</f>
        <v>0.06373049448605</v>
      </c>
      <c r="L4" s="139" t="n">
        <f aca="false">C4-I4</f>
        <v>0</v>
      </c>
      <c r="M4" s="139" t="e">
        <f aca="false">$I4-$J4</f>
        <v>#VALUE!</v>
      </c>
      <c r="N4" s="139" t="n">
        <f aca="false">$C4-$G4</f>
        <v>0</v>
      </c>
    </row>
    <row r="5" customFormat="false" ht="11.25" hidden="false" customHeight="false" outlineLevel="0" collapsed="false">
      <c r="A5" s="46" t="n">
        <f aca="false">DATE(YEAR(A4),MONTH(A4)+1,1)</f>
        <v>45992</v>
      </c>
      <c r="B5" s="138" t="n">
        <f aca="false">VLOOKUP($A5,[6]CurveFetch!$D$8:$R$1000,2)</f>
        <v>5.836</v>
      </c>
      <c r="C5" s="138" t="n">
        <f aca="false">VLOOKUP($A5,[6]CurveFetch!$D$8:$R$1000,7)</f>
        <v>0</v>
      </c>
      <c r="D5" s="138" t="n">
        <f aca="false">VLOOKUP($A5,[6]CurveFetch!$D$8:$R$1000,5)</f>
        <v>0</v>
      </c>
      <c r="E5" s="138" t="n">
        <f aca="false">VLOOKUP($A5,[6]CurveFetch!$D$8:$R$1000,4)</f>
        <v>0</v>
      </c>
      <c r="F5" s="138" t="n">
        <f aca="false">VLOOKUP($A5,[6]CurveFetch!$D$8:$R$1000,15)</f>
        <v>0</v>
      </c>
      <c r="G5" s="138" t="n">
        <f aca="false">VLOOKUP($A5,[6]CurveFetch!$D$8:$R$1000,3)</f>
        <v>0</v>
      </c>
      <c r="H5" s="138" t="n">
        <f aca="false">VLOOKUP($A5,[6]CurveFetch!$D$8:$R$1000,9)</f>
        <v>0</v>
      </c>
      <c r="I5" s="138" t="n">
        <f aca="false">VLOOKUP($A5,[6]CurveFetch!$D$8:$R$1000,8)</f>
        <v>0</v>
      </c>
      <c r="J5" s="138" t="str">
        <f aca="false">VLOOKUP($A5,[6]CurveFetch!$D$8:$R$1000,6)</f>
        <v/>
      </c>
      <c r="K5" s="138" t="n">
        <f aca="false">VLOOKUP($A5,[6]CurveFetch!$D$8:$R$1000,11)</f>
        <v>0.06373049448605</v>
      </c>
      <c r="L5" s="139" t="n">
        <f aca="false">C5-I5</f>
        <v>0</v>
      </c>
      <c r="M5" s="139" t="e">
        <f aca="false">$I5-$J5</f>
        <v>#VALUE!</v>
      </c>
      <c r="N5" s="139" t="n">
        <f aca="false">$C5-$G5</f>
        <v>0</v>
      </c>
    </row>
    <row r="6" customFormat="false" ht="11.25" hidden="false" customHeight="false" outlineLevel="0" collapsed="false">
      <c r="A6" s="46" t="n">
        <f aca="false">DATE(YEAR(A5),MONTH(A5)+1,1)</f>
        <v>46023</v>
      </c>
      <c r="B6" s="138" t="n">
        <f aca="false">VLOOKUP($A6,[6]CurveFetch!$D$8:$R$1000,2)</f>
        <v>5.836</v>
      </c>
      <c r="C6" s="138" t="n">
        <f aca="false">VLOOKUP($A6,[6]CurveFetch!$D$8:$R$1000,7)</f>
        <v>0</v>
      </c>
      <c r="D6" s="138" t="n">
        <f aca="false">VLOOKUP($A6,[6]CurveFetch!$D$8:$R$1000,5)</f>
        <v>0</v>
      </c>
      <c r="E6" s="138" t="n">
        <f aca="false">VLOOKUP($A6,[6]CurveFetch!$D$8:$R$1000,4)</f>
        <v>0</v>
      </c>
      <c r="F6" s="138" t="n">
        <f aca="false">VLOOKUP($A6,[6]CurveFetch!$D$8:$R$1000,15)</f>
        <v>0</v>
      </c>
      <c r="G6" s="138" t="n">
        <f aca="false">VLOOKUP($A6,[6]CurveFetch!$D$8:$R$1000,3)</f>
        <v>0</v>
      </c>
      <c r="H6" s="138" t="n">
        <f aca="false">VLOOKUP($A6,[6]CurveFetch!$D$8:$R$1000,9)</f>
        <v>0</v>
      </c>
      <c r="I6" s="138" t="n">
        <f aca="false">VLOOKUP($A6,[6]CurveFetch!$D$8:$R$1000,8)</f>
        <v>0</v>
      </c>
      <c r="J6" s="138" t="str">
        <f aca="false">VLOOKUP($A6,[6]CurveFetch!$D$8:$R$1000,6)</f>
        <v/>
      </c>
      <c r="K6" s="138" t="n">
        <f aca="false">VLOOKUP($A6,[6]CurveFetch!$D$8:$R$1000,11)</f>
        <v>0.06373049448605</v>
      </c>
      <c r="L6" s="139" t="n">
        <f aca="false">C6-I6</f>
        <v>0</v>
      </c>
      <c r="M6" s="139" t="e">
        <f aca="false">$I6-$J6</f>
        <v>#VALUE!</v>
      </c>
      <c r="N6" s="139" t="n">
        <f aca="false">$C6-$G6</f>
        <v>0</v>
      </c>
    </row>
    <row r="7" customFormat="false" ht="11.25" hidden="false" customHeight="false" outlineLevel="0" collapsed="false">
      <c r="A7" s="46" t="n">
        <f aca="false">DATE(YEAR(A6),MONTH(A6)+1,1)</f>
        <v>46054</v>
      </c>
      <c r="B7" s="138" t="n">
        <f aca="false">VLOOKUP($A7,[6]CurveFetch!$D$8:$R$1000,2)</f>
        <v>5.836</v>
      </c>
      <c r="C7" s="138" t="n">
        <f aca="false">VLOOKUP($A7,[6]CurveFetch!$D$8:$R$1000,7)</f>
        <v>0</v>
      </c>
      <c r="D7" s="138" t="n">
        <f aca="false">VLOOKUP($A7,[6]CurveFetch!$D$8:$R$1000,5)</f>
        <v>0</v>
      </c>
      <c r="E7" s="138" t="n">
        <f aca="false">VLOOKUP($A7,[6]CurveFetch!$D$8:$R$1000,4)</f>
        <v>0</v>
      </c>
      <c r="F7" s="138" t="n">
        <f aca="false">VLOOKUP($A7,[6]CurveFetch!$D$8:$R$1000,15)</f>
        <v>0</v>
      </c>
      <c r="G7" s="138" t="n">
        <f aca="false">VLOOKUP($A7,[6]CurveFetch!$D$8:$R$1000,3)</f>
        <v>0</v>
      </c>
      <c r="H7" s="138" t="n">
        <f aca="false">VLOOKUP($A7,[6]CurveFetch!$D$8:$R$1000,9)</f>
        <v>0</v>
      </c>
      <c r="I7" s="138" t="n">
        <f aca="false">VLOOKUP($A7,[6]CurveFetch!$D$8:$R$1000,8)</f>
        <v>0</v>
      </c>
      <c r="J7" s="138" t="str">
        <f aca="false">VLOOKUP($A7,[6]CurveFetch!$D$8:$R$1000,6)</f>
        <v/>
      </c>
      <c r="K7" s="138" t="n">
        <f aca="false">VLOOKUP($A7,[6]CurveFetch!$D$8:$R$1000,11)</f>
        <v>0.06373049448605</v>
      </c>
      <c r="L7" s="139" t="n">
        <f aca="false">C7-I7</f>
        <v>0</v>
      </c>
      <c r="M7" s="139" t="e">
        <f aca="false">$I7-$J7</f>
        <v>#VALUE!</v>
      </c>
      <c r="N7" s="139" t="n">
        <f aca="false">$C7-$G7</f>
        <v>0</v>
      </c>
    </row>
    <row r="8" customFormat="false" ht="11.25" hidden="false" customHeight="false" outlineLevel="0" collapsed="false">
      <c r="A8" s="46" t="n">
        <f aca="false">DATE(YEAR(A7),MONTH(A7)+1,1)</f>
        <v>46082</v>
      </c>
      <c r="B8" s="138" t="n">
        <f aca="false">VLOOKUP($A8,[6]CurveFetch!$D$8:$R$1000,2)</f>
        <v>5.836</v>
      </c>
      <c r="C8" s="138" t="n">
        <f aca="false">VLOOKUP($A8,[6]CurveFetch!$D$8:$R$1000,7)</f>
        <v>0</v>
      </c>
      <c r="D8" s="138" t="n">
        <f aca="false">VLOOKUP($A8,[6]CurveFetch!$D$8:$R$1000,5)</f>
        <v>0</v>
      </c>
      <c r="E8" s="138" t="n">
        <f aca="false">VLOOKUP($A8,[6]CurveFetch!$D$8:$R$1000,4)</f>
        <v>0</v>
      </c>
      <c r="F8" s="138" t="n">
        <f aca="false">VLOOKUP($A8,[6]CurveFetch!$D$8:$R$1000,15)</f>
        <v>0</v>
      </c>
      <c r="G8" s="138" t="n">
        <f aca="false">VLOOKUP($A8,[6]CurveFetch!$D$8:$R$1000,3)</f>
        <v>0</v>
      </c>
      <c r="H8" s="138" t="n">
        <f aca="false">VLOOKUP($A8,[6]CurveFetch!$D$8:$R$1000,9)</f>
        <v>0</v>
      </c>
      <c r="I8" s="138" t="n">
        <f aca="false">VLOOKUP($A8,[6]CurveFetch!$D$8:$R$1000,8)</f>
        <v>0</v>
      </c>
      <c r="J8" s="138" t="str">
        <f aca="false">VLOOKUP($A8,[6]CurveFetch!$D$8:$R$1000,6)</f>
        <v/>
      </c>
      <c r="K8" s="138" t="n">
        <f aca="false">VLOOKUP($A8,[6]CurveFetch!$D$8:$R$1000,11)</f>
        <v>0.06373049448605</v>
      </c>
      <c r="L8" s="139" t="n">
        <f aca="false">C8-I8</f>
        <v>0</v>
      </c>
      <c r="M8" s="139" t="e">
        <f aca="false">$I8-$J8</f>
        <v>#VALUE!</v>
      </c>
      <c r="N8" s="139" t="n">
        <f aca="false">$C8-$G8</f>
        <v>0</v>
      </c>
    </row>
    <row r="9" customFormat="false" ht="11.25" hidden="false" customHeight="false" outlineLevel="0" collapsed="false">
      <c r="A9" s="46" t="n">
        <f aca="false">DATE(YEAR(A8),MONTH(A8)+1,1)</f>
        <v>46113</v>
      </c>
      <c r="B9" s="138" t="n">
        <f aca="false">VLOOKUP($A9,[6]CurveFetch!$D$8:$R$1000,2)</f>
        <v>5.836</v>
      </c>
      <c r="C9" s="138" t="n">
        <f aca="false">VLOOKUP($A9,[6]CurveFetch!$D$8:$R$1000,7)</f>
        <v>0</v>
      </c>
      <c r="D9" s="138" t="n">
        <f aca="false">VLOOKUP($A9,[6]CurveFetch!$D$8:$R$1000,5)</f>
        <v>0</v>
      </c>
      <c r="E9" s="138" t="n">
        <f aca="false">VLOOKUP($A9,[6]CurveFetch!$D$8:$R$1000,4)</f>
        <v>0</v>
      </c>
      <c r="F9" s="138" t="n">
        <f aca="false">VLOOKUP($A9,[6]CurveFetch!$D$8:$R$1000,15)</f>
        <v>0</v>
      </c>
      <c r="G9" s="138" t="n">
        <f aca="false">VLOOKUP($A9,[6]CurveFetch!$D$8:$R$1000,3)</f>
        <v>0</v>
      </c>
      <c r="H9" s="138" t="n">
        <f aca="false">VLOOKUP($A9,[6]CurveFetch!$D$8:$R$1000,9)</f>
        <v>0</v>
      </c>
      <c r="I9" s="138" t="n">
        <f aca="false">VLOOKUP($A9,[6]CurveFetch!$D$8:$R$1000,8)</f>
        <v>0</v>
      </c>
      <c r="J9" s="138" t="str">
        <f aca="false">VLOOKUP($A9,[6]CurveFetch!$D$8:$R$1000,6)</f>
        <v/>
      </c>
      <c r="K9" s="138" t="n">
        <f aca="false">VLOOKUP($A9,[6]CurveFetch!$D$8:$R$1000,11)</f>
        <v>0.06373049448605</v>
      </c>
      <c r="L9" s="139" t="n">
        <f aca="false">C9-I9</f>
        <v>0</v>
      </c>
      <c r="M9" s="139" t="e">
        <f aca="false">$I9-$J9</f>
        <v>#VALUE!</v>
      </c>
      <c r="N9" s="139" t="n">
        <f aca="false">$C9-$G9</f>
        <v>0</v>
      </c>
    </row>
    <row r="10" customFormat="false" ht="11.25" hidden="false" customHeight="false" outlineLevel="0" collapsed="false">
      <c r="A10" s="46" t="n">
        <f aca="false">DATE(YEAR(A9),MONTH(A9)+1,1)</f>
        <v>46143</v>
      </c>
      <c r="B10" s="138" t="n">
        <f aca="false">VLOOKUP($A10,[6]CurveFetch!$D$8:$R$1000,2)</f>
        <v>5.836</v>
      </c>
      <c r="C10" s="138" t="n">
        <f aca="false">VLOOKUP($A10,[6]CurveFetch!$D$8:$R$1000,7)</f>
        <v>0</v>
      </c>
      <c r="D10" s="138" t="n">
        <f aca="false">VLOOKUP($A10,[6]CurveFetch!$D$8:$R$1000,5)</f>
        <v>0</v>
      </c>
      <c r="E10" s="138" t="n">
        <f aca="false">VLOOKUP($A10,[6]CurveFetch!$D$8:$R$1000,4)</f>
        <v>0</v>
      </c>
      <c r="F10" s="138" t="n">
        <f aca="false">VLOOKUP($A10,[6]CurveFetch!$D$8:$R$1000,15)</f>
        <v>0</v>
      </c>
      <c r="G10" s="138" t="n">
        <f aca="false">VLOOKUP($A10,[6]CurveFetch!$D$8:$R$1000,3)</f>
        <v>0</v>
      </c>
      <c r="H10" s="138" t="n">
        <f aca="false">VLOOKUP($A10,[6]CurveFetch!$D$8:$R$1000,9)</f>
        <v>0</v>
      </c>
      <c r="I10" s="138" t="n">
        <f aca="false">VLOOKUP($A10,[6]CurveFetch!$D$8:$R$1000,8)</f>
        <v>0</v>
      </c>
      <c r="J10" s="138" t="str">
        <f aca="false">VLOOKUP($A10,[6]CurveFetch!$D$8:$R$1000,6)</f>
        <v/>
      </c>
      <c r="K10" s="138" t="n">
        <f aca="false">VLOOKUP($A10,[6]CurveFetch!$D$8:$R$1000,11)</f>
        <v>0.06373049448605</v>
      </c>
      <c r="L10" s="139" t="n">
        <f aca="false">C10-I10</f>
        <v>0</v>
      </c>
      <c r="M10" s="139" t="e">
        <f aca="false">$I10-$J10</f>
        <v>#VALUE!</v>
      </c>
      <c r="N10" s="139" t="n">
        <f aca="false">$C10-$G10</f>
        <v>0</v>
      </c>
    </row>
    <row r="11" customFormat="false" ht="11.25" hidden="false" customHeight="false" outlineLevel="0" collapsed="false">
      <c r="A11" s="46" t="n">
        <f aca="false">DATE(YEAR(A10),MONTH(A10)+1,1)</f>
        <v>46174</v>
      </c>
      <c r="B11" s="138" t="n">
        <f aca="false">VLOOKUP($A11,[6]CurveFetch!$D$8:$R$1000,2)</f>
        <v>5.836</v>
      </c>
      <c r="C11" s="138" t="n">
        <f aca="false">VLOOKUP($A11,[6]CurveFetch!$D$8:$R$1000,7)</f>
        <v>0</v>
      </c>
      <c r="D11" s="138" t="n">
        <f aca="false">VLOOKUP($A11,[6]CurveFetch!$D$8:$R$1000,5)</f>
        <v>0</v>
      </c>
      <c r="E11" s="138" t="n">
        <f aca="false">VLOOKUP($A11,[6]CurveFetch!$D$8:$R$1000,4)</f>
        <v>0</v>
      </c>
      <c r="F11" s="138" t="n">
        <f aca="false">VLOOKUP($A11,[6]CurveFetch!$D$8:$R$1000,15)</f>
        <v>0</v>
      </c>
      <c r="G11" s="138" t="n">
        <f aca="false">VLOOKUP($A11,[6]CurveFetch!$D$8:$R$1000,3)</f>
        <v>0</v>
      </c>
      <c r="H11" s="138" t="n">
        <f aca="false">VLOOKUP($A11,[6]CurveFetch!$D$8:$R$1000,9)</f>
        <v>0</v>
      </c>
      <c r="I11" s="138" t="n">
        <f aca="false">VLOOKUP($A11,[6]CurveFetch!$D$8:$R$1000,8)</f>
        <v>0</v>
      </c>
      <c r="J11" s="138" t="str">
        <f aca="false">VLOOKUP($A11,[6]CurveFetch!$D$8:$R$1000,6)</f>
        <v/>
      </c>
      <c r="K11" s="138" t="n">
        <f aca="false">VLOOKUP($A11,[6]CurveFetch!$D$8:$R$1000,11)</f>
        <v>0.06373049448605</v>
      </c>
      <c r="L11" s="139" t="n">
        <f aca="false">C11-I11</f>
        <v>0</v>
      </c>
      <c r="M11" s="139" t="e">
        <f aca="false">$I11-$J11</f>
        <v>#VALUE!</v>
      </c>
      <c r="N11" s="139" t="n">
        <f aca="false">$C11-$G11</f>
        <v>0</v>
      </c>
    </row>
    <row r="12" customFormat="false" ht="11.25" hidden="false" customHeight="false" outlineLevel="0" collapsed="false">
      <c r="A12" s="46" t="n">
        <f aca="false">DATE(YEAR(A11),MONTH(A11)+1,1)</f>
        <v>46204</v>
      </c>
      <c r="B12" s="138" t="n">
        <f aca="false">VLOOKUP($A12,[6]CurveFetch!$D$8:$R$1000,2)</f>
        <v>5.836</v>
      </c>
      <c r="C12" s="138" t="n">
        <f aca="false">VLOOKUP($A12,[6]CurveFetch!$D$8:$R$1000,7)</f>
        <v>0</v>
      </c>
      <c r="D12" s="138" t="n">
        <f aca="false">VLOOKUP($A12,[6]CurveFetch!$D$8:$R$1000,5)</f>
        <v>0</v>
      </c>
      <c r="E12" s="138" t="n">
        <f aca="false">VLOOKUP($A12,[6]CurveFetch!$D$8:$R$1000,4)</f>
        <v>0</v>
      </c>
      <c r="F12" s="138" t="n">
        <f aca="false">VLOOKUP($A12,[6]CurveFetch!$D$8:$R$1000,15)</f>
        <v>0</v>
      </c>
      <c r="G12" s="138" t="n">
        <f aca="false">VLOOKUP($A12,[6]CurveFetch!$D$8:$R$1000,3)</f>
        <v>0</v>
      </c>
      <c r="H12" s="138" t="n">
        <f aca="false">VLOOKUP($A12,[6]CurveFetch!$D$8:$R$1000,9)</f>
        <v>0</v>
      </c>
      <c r="I12" s="138" t="n">
        <f aca="false">VLOOKUP($A12,[6]CurveFetch!$D$8:$R$1000,8)</f>
        <v>0</v>
      </c>
      <c r="J12" s="138" t="str">
        <f aca="false">VLOOKUP($A12,[6]CurveFetch!$D$8:$R$1000,6)</f>
        <v/>
      </c>
      <c r="K12" s="138" t="n">
        <f aca="false">VLOOKUP($A12,[6]CurveFetch!$D$8:$R$1000,11)</f>
        <v>0.06373049448605</v>
      </c>
      <c r="L12" s="139" t="n">
        <f aca="false">C12-I12</f>
        <v>0</v>
      </c>
      <c r="M12" s="139" t="e">
        <f aca="false">$I12-$J12</f>
        <v>#VALUE!</v>
      </c>
      <c r="N12" s="139" t="n">
        <f aca="false">$C12-$G12</f>
        <v>0</v>
      </c>
    </row>
    <row r="13" customFormat="false" ht="11.25" hidden="false" customHeight="false" outlineLevel="0" collapsed="false">
      <c r="A13" s="46" t="n">
        <f aca="false">DATE(YEAR(A12),MONTH(A12)+1,1)</f>
        <v>46235</v>
      </c>
      <c r="B13" s="138" t="n">
        <f aca="false">VLOOKUP($A13,[6]CurveFetch!$D$8:$R$1000,2)</f>
        <v>5.836</v>
      </c>
      <c r="C13" s="138" t="n">
        <f aca="false">VLOOKUP($A13,[6]CurveFetch!$D$8:$R$1000,7)</f>
        <v>0</v>
      </c>
      <c r="D13" s="138" t="n">
        <f aca="false">VLOOKUP($A13,[6]CurveFetch!$D$8:$R$1000,5)</f>
        <v>0</v>
      </c>
      <c r="E13" s="138" t="n">
        <f aca="false">VLOOKUP($A13,[6]CurveFetch!$D$8:$R$1000,4)</f>
        <v>0</v>
      </c>
      <c r="F13" s="138" t="n">
        <f aca="false">VLOOKUP($A13,[6]CurveFetch!$D$8:$R$1000,15)</f>
        <v>0</v>
      </c>
      <c r="G13" s="138" t="n">
        <f aca="false">VLOOKUP($A13,[6]CurveFetch!$D$8:$R$1000,3)</f>
        <v>0</v>
      </c>
      <c r="H13" s="138" t="n">
        <f aca="false">VLOOKUP($A13,[6]CurveFetch!$D$8:$R$1000,9)</f>
        <v>0</v>
      </c>
      <c r="I13" s="138" t="n">
        <f aca="false">VLOOKUP($A13,[6]CurveFetch!$D$8:$R$1000,8)</f>
        <v>0</v>
      </c>
      <c r="J13" s="138" t="str">
        <f aca="false">VLOOKUP($A13,[6]CurveFetch!$D$8:$R$1000,6)</f>
        <v/>
      </c>
      <c r="K13" s="138" t="n">
        <f aca="false">VLOOKUP($A13,[6]CurveFetch!$D$8:$R$1000,11)</f>
        <v>0.06373049448605</v>
      </c>
      <c r="L13" s="139" t="n">
        <f aca="false">C13-I13</f>
        <v>0</v>
      </c>
      <c r="M13" s="139" t="e">
        <f aca="false">$I13-$J13</f>
        <v>#VALUE!</v>
      </c>
      <c r="N13" s="139" t="n">
        <f aca="false">$C13-$G13</f>
        <v>0</v>
      </c>
    </row>
    <row r="14" customFormat="false" ht="11.25" hidden="false" customHeight="false" outlineLevel="0" collapsed="false">
      <c r="A14" s="46" t="n">
        <f aca="false">DATE(YEAR(A13),MONTH(A13)+1,1)</f>
        <v>46266</v>
      </c>
      <c r="B14" s="138" t="n">
        <f aca="false">VLOOKUP($A14,[6]CurveFetch!$D$8:$R$1000,2)</f>
        <v>5.836</v>
      </c>
      <c r="C14" s="138" t="n">
        <f aca="false">VLOOKUP($A14,[6]CurveFetch!$D$8:$R$1000,7)</f>
        <v>0</v>
      </c>
      <c r="D14" s="138" t="n">
        <f aca="false">VLOOKUP($A14,[6]CurveFetch!$D$8:$R$1000,5)</f>
        <v>0</v>
      </c>
      <c r="E14" s="138" t="n">
        <f aca="false">VLOOKUP($A14,[6]CurveFetch!$D$8:$R$1000,4)</f>
        <v>0</v>
      </c>
      <c r="F14" s="138" t="n">
        <f aca="false">VLOOKUP($A14,[6]CurveFetch!$D$8:$R$1000,15)</f>
        <v>0</v>
      </c>
      <c r="G14" s="138" t="n">
        <f aca="false">VLOOKUP($A14,[6]CurveFetch!$D$8:$R$1000,3)</f>
        <v>0</v>
      </c>
      <c r="H14" s="138" t="n">
        <f aca="false">VLOOKUP($A14,[6]CurveFetch!$D$8:$R$1000,9)</f>
        <v>0</v>
      </c>
      <c r="I14" s="138" t="n">
        <f aca="false">VLOOKUP($A14,[6]CurveFetch!$D$8:$R$1000,8)</f>
        <v>0</v>
      </c>
      <c r="J14" s="138" t="str">
        <f aca="false">VLOOKUP($A14,[6]CurveFetch!$D$8:$R$1000,6)</f>
        <v/>
      </c>
      <c r="K14" s="138" t="n">
        <f aca="false">VLOOKUP($A14,[6]CurveFetch!$D$8:$R$1000,11)</f>
        <v>0.06373049448605</v>
      </c>
      <c r="L14" s="139" t="n">
        <f aca="false">C14-I14</f>
        <v>0</v>
      </c>
      <c r="M14" s="139" t="e">
        <f aca="false">$I14-$J14</f>
        <v>#VALUE!</v>
      </c>
      <c r="N14" s="139" t="n">
        <f aca="false">$C14-$G14</f>
        <v>0</v>
      </c>
    </row>
    <row r="15" customFormat="false" ht="11.25" hidden="false" customHeight="false" outlineLevel="0" collapsed="false">
      <c r="A15" s="46" t="n">
        <f aca="false">DATE(YEAR(A14),MONTH(A14)+1,1)</f>
        <v>46296</v>
      </c>
      <c r="B15" s="138" t="n">
        <f aca="false">VLOOKUP($A15,[6]CurveFetch!$D$8:$R$1000,2)</f>
        <v>5.836</v>
      </c>
      <c r="C15" s="138" t="n">
        <f aca="false">VLOOKUP($A15,[6]CurveFetch!$D$8:$R$1000,7)</f>
        <v>0</v>
      </c>
      <c r="D15" s="138" t="n">
        <f aca="false">VLOOKUP($A15,[6]CurveFetch!$D$8:$R$1000,5)</f>
        <v>0</v>
      </c>
      <c r="E15" s="138" t="n">
        <f aca="false">VLOOKUP($A15,[6]CurveFetch!$D$8:$R$1000,4)</f>
        <v>0</v>
      </c>
      <c r="F15" s="138" t="n">
        <f aca="false">VLOOKUP($A15,[6]CurveFetch!$D$8:$R$1000,15)</f>
        <v>0</v>
      </c>
      <c r="G15" s="138" t="n">
        <f aca="false">VLOOKUP($A15,[6]CurveFetch!$D$8:$R$1000,3)</f>
        <v>0</v>
      </c>
      <c r="H15" s="138" t="n">
        <f aca="false">VLOOKUP($A15,[6]CurveFetch!$D$8:$R$1000,9)</f>
        <v>0</v>
      </c>
      <c r="I15" s="138" t="n">
        <f aca="false">VLOOKUP($A15,[6]CurveFetch!$D$8:$R$1000,8)</f>
        <v>0</v>
      </c>
      <c r="J15" s="138" t="str">
        <f aca="false">VLOOKUP($A15,[6]CurveFetch!$D$8:$R$1000,6)</f>
        <v/>
      </c>
      <c r="K15" s="138" t="n">
        <f aca="false">VLOOKUP($A15,[6]CurveFetch!$D$8:$R$1000,11)</f>
        <v>0.06373049448605</v>
      </c>
      <c r="L15" s="139" t="n">
        <f aca="false">C15-I15</f>
        <v>0</v>
      </c>
      <c r="M15" s="139" t="e">
        <f aca="false">$I15-$J15</f>
        <v>#VALUE!</v>
      </c>
      <c r="N15" s="139" t="n">
        <f aca="false">$C15-$G15</f>
        <v>0</v>
      </c>
    </row>
    <row r="16" customFormat="false" ht="11.25" hidden="false" customHeight="false" outlineLevel="0" collapsed="false">
      <c r="A16" s="46" t="n">
        <f aca="false">DATE(YEAR(A15),MONTH(A15)+1,1)</f>
        <v>46327</v>
      </c>
      <c r="B16" s="138" t="n">
        <f aca="false">VLOOKUP($A16,[6]CurveFetch!$D$8:$R$1000,2)</f>
        <v>5.836</v>
      </c>
      <c r="C16" s="138" t="n">
        <f aca="false">VLOOKUP($A16,[6]CurveFetch!$D$8:$R$1000,7)</f>
        <v>0</v>
      </c>
      <c r="D16" s="138" t="n">
        <f aca="false">VLOOKUP($A16,[6]CurveFetch!$D$8:$R$1000,5)</f>
        <v>0</v>
      </c>
      <c r="E16" s="138" t="n">
        <f aca="false">VLOOKUP($A16,[6]CurveFetch!$D$8:$R$1000,4)</f>
        <v>0</v>
      </c>
      <c r="F16" s="138" t="n">
        <f aca="false">VLOOKUP($A16,[6]CurveFetch!$D$8:$R$1000,15)</f>
        <v>0</v>
      </c>
      <c r="G16" s="138" t="n">
        <f aca="false">VLOOKUP($A16,[6]CurveFetch!$D$8:$R$1000,3)</f>
        <v>0</v>
      </c>
      <c r="H16" s="138" t="n">
        <f aca="false">VLOOKUP($A16,[6]CurveFetch!$D$8:$R$1000,9)</f>
        <v>0</v>
      </c>
      <c r="I16" s="138" t="n">
        <f aca="false">VLOOKUP($A16,[6]CurveFetch!$D$8:$R$1000,8)</f>
        <v>0</v>
      </c>
      <c r="J16" s="138" t="str">
        <f aca="false">VLOOKUP($A16,[6]CurveFetch!$D$8:$R$1000,6)</f>
        <v/>
      </c>
      <c r="K16" s="138" t="n">
        <f aca="false">VLOOKUP($A16,[6]CurveFetch!$D$8:$R$1000,11)</f>
        <v>0.06373049448605</v>
      </c>
      <c r="L16" s="139" t="n">
        <f aca="false">C16-I16</f>
        <v>0</v>
      </c>
      <c r="M16" s="139" t="e">
        <f aca="false">$I16-$J16</f>
        <v>#VALUE!</v>
      </c>
      <c r="N16" s="139" t="n">
        <f aca="false">$C16-$G16</f>
        <v>0</v>
      </c>
    </row>
    <row r="17" customFormat="false" ht="11.25" hidden="false" customHeight="false" outlineLevel="0" collapsed="false">
      <c r="A17" s="46" t="n">
        <f aca="false">DATE(YEAR(A16),MONTH(A16)+1,1)</f>
        <v>46357</v>
      </c>
      <c r="B17" s="138" t="n">
        <f aca="false">VLOOKUP($A17,[6]CurveFetch!$D$8:$R$1000,2)</f>
        <v>5.836</v>
      </c>
      <c r="C17" s="138" t="n">
        <f aca="false">VLOOKUP($A17,[6]CurveFetch!$D$8:$R$1000,7)</f>
        <v>0</v>
      </c>
      <c r="D17" s="138" t="n">
        <f aca="false">VLOOKUP($A17,[6]CurveFetch!$D$8:$R$1000,5)</f>
        <v>0</v>
      </c>
      <c r="E17" s="138" t="n">
        <f aca="false">VLOOKUP($A17,[6]CurveFetch!$D$8:$R$1000,4)</f>
        <v>0</v>
      </c>
      <c r="F17" s="138" t="n">
        <f aca="false">VLOOKUP($A17,[6]CurveFetch!$D$8:$R$1000,15)</f>
        <v>0</v>
      </c>
      <c r="G17" s="138" t="n">
        <f aca="false">VLOOKUP($A17,[6]CurveFetch!$D$8:$R$1000,3)</f>
        <v>0</v>
      </c>
      <c r="H17" s="138" t="n">
        <f aca="false">VLOOKUP($A17,[6]CurveFetch!$D$8:$R$1000,9)</f>
        <v>0</v>
      </c>
      <c r="I17" s="138" t="n">
        <f aca="false">VLOOKUP($A17,[6]CurveFetch!$D$8:$R$1000,8)</f>
        <v>0</v>
      </c>
      <c r="J17" s="138" t="str">
        <f aca="false">VLOOKUP($A17,[6]CurveFetch!$D$8:$R$1000,6)</f>
        <v/>
      </c>
      <c r="K17" s="138" t="n">
        <f aca="false">VLOOKUP($A17,[6]CurveFetch!$D$8:$R$1000,11)</f>
        <v>0.06373049448605</v>
      </c>
      <c r="L17" s="139" t="n">
        <f aca="false">C17-I17</f>
        <v>0</v>
      </c>
      <c r="M17" s="139" t="e">
        <f aca="false">$I17-$J17</f>
        <v>#VALUE!</v>
      </c>
      <c r="N17" s="139" t="n">
        <f aca="false">$C17-$G17</f>
        <v>0</v>
      </c>
    </row>
    <row r="18" customFormat="false" ht="11.25" hidden="false" customHeight="false" outlineLevel="0" collapsed="false">
      <c r="A18" s="46" t="n">
        <f aca="false">DATE(YEAR(A17),MONTH(A17)+1,1)</f>
        <v>46388</v>
      </c>
      <c r="B18" s="138" t="n">
        <f aca="false">VLOOKUP($A18,[6]CurveFetch!$D$8:$R$1000,2)</f>
        <v>5.836</v>
      </c>
      <c r="C18" s="138" t="n">
        <f aca="false">VLOOKUP($A18,[6]CurveFetch!$D$8:$R$1000,7)</f>
        <v>0</v>
      </c>
      <c r="D18" s="138" t="n">
        <f aca="false">VLOOKUP($A18,[6]CurveFetch!$D$8:$R$1000,5)</f>
        <v>0</v>
      </c>
      <c r="E18" s="138" t="n">
        <f aca="false">VLOOKUP($A18,[6]CurveFetch!$D$8:$R$1000,4)</f>
        <v>0</v>
      </c>
      <c r="F18" s="138" t="n">
        <f aca="false">VLOOKUP($A18,[6]CurveFetch!$D$8:$R$1000,15)</f>
        <v>0</v>
      </c>
      <c r="G18" s="138" t="n">
        <f aca="false">VLOOKUP($A18,[6]CurveFetch!$D$8:$R$1000,3)</f>
        <v>0</v>
      </c>
      <c r="H18" s="138" t="n">
        <f aca="false">VLOOKUP($A18,[6]CurveFetch!$D$8:$R$1000,9)</f>
        <v>0</v>
      </c>
      <c r="I18" s="138" t="n">
        <f aca="false">VLOOKUP($A18,[6]CurveFetch!$D$8:$R$1000,8)</f>
        <v>0</v>
      </c>
      <c r="J18" s="138" t="str">
        <f aca="false">VLOOKUP($A18,[6]CurveFetch!$D$8:$R$1000,6)</f>
        <v/>
      </c>
      <c r="K18" s="138" t="n">
        <f aca="false">VLOOKUP($A18,[6]CurveFetch!$D$8:$R$1000,11)</f>
        <v>0.06373049448605</v>
      </c>
      <c r="L18" s="139" t="n">
        <f aca="false">C18-I18</f>
        <v>0</v>
      </c>
      <c r="M18" s="139" t="e">
        <f aca="false">$I18-$J18</f>
        <v>#VALUE!</v>
      </c>
      <c r="N18" s="139" t="n">
        <f aca="false">$C18-$G18</f>
        <v>0</v>
      </c>
    </row>
    <row r="19" customFormat="false" ht="11.25" hidden="false" customHeight="false" outlineLevel="0" collapsed="false">
      <c r="A19" s="46" t="n">
        <f aca="false">DATE(YEAR(A18),MONTH(A18)+1,1)</f>
        <v>46419</v>
      </c>
      <c r="B19" s="138" t="n">
        <f aca="false">VLOOKUP($A19,[6]CurveFetch!$D$8:$R$1000,2)</f>
        <v>5.836</v>
      </c>
      <c r="C19" s="138" t="n">
        <f aca="false">VLOOKUP($A19,[6]CurveFetch!$D$8:$R$1000,7)</f>
        <v>0</v>
      </c>
      <c r="D19" s="138" t="n">
        <f aca="false">VLOOKUP($A19,[6]CurveFetch!$D$8:$R$1000,5)</f>
        <v>0</v>
      </c>
      <c r="E19" s="138" t="n">
        <f aca="false">VLOOKUP($A19,[6]CurveFetch!$D$8:$R$1000,4)</f>
        <v>0</v>
      </c>
      <c r="F19" s="138" t="n">
        <f aca="false">VLOOKUP($A19,[6]CurveFetch!$D$8:$R$1000,15)</f>
        <v>0</v>
      </c>
      <c r="G19" s="138" t="n">
        <f aca="false">VLOOKUP($A19,[6]CurveFetch!$D$8:$R$1000,3)</f>
        <v>0</v>
      </c>
      <c r="H19" s="138" t="n">
        <f aca="false">VLOOKUP($A19,[6]CurveFetch!$D$8:$R$1000,9)</f>
        <v>0</v>
      </c>
      <c r="I19" s="138" t="n">
        <f aca="false">VLOOKUP($A19,[6]CurveFetch!$D$8:$R$1000,8)</f>
        <v>0</v>
      </c>
      <c r="J19" s="138" t="str">
        <f aca="false">VLOOKUP($A19,[6]CurveFetch!$D$8:$R$1000,6)</f>
        <v/>
      </c>
      <c r="K19" s="138" t="n">
        <f aca="false">VLOOKUP($A19,[6]CurveFetch!$D$8:$R$1000,11)</f>
        <v>0.06373049448605</v>
      </c>
      <c r="L19" s="139" t="n">
        <f aca="false">C19-I19</f>
        <v>0</v>
      </c>
      <c r="M19" s="139" t="e">
        <f aca="false">$I19-$J19</f>
        <v>#VALUE!</v>
      </c>
      <c r="N19" s="139" t="n">
        <f aca="false">$C19-$G19</f>
        <v>0</v>
      </c>
    </row>
    <row r="20" customFormat="false" ht="11.25" hidden="false" customHeight="false" outlineLevel="0" collapsed="false">
      <c r="A20" s="46" t="n">
        <f aca="false">DATE(YEAR(A19),MONTH(A19)+1,1)</f>
        <v>46447</v>
      </c>
      <c r="B20" s="138" t="n">
        <f aca="false">VLOOKUP($A20,[6]CurveFetch!$D$8:$R$1000,2)</f>
        <v>5.836</v>
      </c>
      <c r="C20" s="138" t="n">
        <f aca="false">VLOOKUP($A20,[6]CurveFetch!$D$8:$R$1000,7)</f>
        <v>0</v>
      </c>
      <c r="D20" s="138" t="n">
        <f aca="false">VLOOKUP($A20,[6]CurveFetch!$D$8:$R$1000,5)</f>
        <v>0</v>
      </c>
      <c r="E20" s="138" t="n">
        <f aca="false">VLOOKUP($A20,[6]CurveFetch!$D$8:$R$1000,4)</f>
        <v>0</v>
      </c>
      <c r="F20" s="138" t="n">
        <f aca="false">VLOOKUP($A20,[6]CurveFetch!$D$8:$R$1000,15)</f>
        <v>0</v>
      </c>
      <c r="G20" s="138" t="n">
        <f aca="false">VLOOKUP($A20,[6]CurveFetch!$D$8:$R$1000,3)</f>
        <v>0</v>
      </c>
      <c r="H20" s="138" t="n">
        <f aca="false">VLOOKUP($A20,[6]CurveFetch!$D$8:$R$1000,9)</f>
        <v>0</v>
      </c>
      <c r="I20" s="138" t="n">
        <f aca="false">VLOOKUP($A20,[6]CurveFetch!$D$8:$R$1000,8)</f>
        <v>0</v>
      </c>
      <c r="J20" s="138" t="str">
        <f aca="false">VLOOKUP($A20,[6]CurveFetch!$D$8:$R$1000,6)</f>
        <v/>
      </c>
      <c r="K20" s="138" t="n">
        <f aca="false">VLOOKUP($A20,[6]CurveFetch!$D$8:$R$1000,11)</f>
        <v>0.06373049448605</v>
      </c>
      <c r="L20" s="139" t="n">
        <f aca="false">C20-I20</f>
        <v>0</v>
      </c>
      <c r="M20" s="139" t="e">
        <f aca="false">$I20-$J20</f>
        <v>#VALUE!</v>
      </c>
      <c r="N20" s="139" t="n">
        <f aca="false">$C20-$G20</f>
        <v>0</v>
      </c>
    </row>
    <row r="21" customFormat="false" ht="11.25" hidden="false" customHeight="false" outlineLevel="0" collapsed="false">
      <c r="A21" s="46" t="n">
        <f aca="false">DATE(YEAR(A20),MONTH(A20)+1,1)</f>
        <v>46478</v>
      </c>
      <c r="B21" s="138" t="n">
        <f aca="false">VLOOKUP($A21,[6]CurveFetch!$D$8:$R$1000,2)</f>
        <v>5.836</v>
      </c>
      <c r="C21" s="138" t="n">
        <f aca="false">VLOOKUP($A21,[6]CurveFetch!$D$8:$R$1000,7)</f>
        <v>0</v>
      </c>
      <c r="D21" s="138" t="n">
        <f aca="false">VLOOKUP($A21,[6]CurveFetch!$D$8:$R$1000,5)</f>
        <v>0</v>
      </c>
      <c r="E21" s="138" t="n">
        <f aca="false">VLOOKUP($A21,[6]CurveFetch!$D$8:$R$1000,4)</f>
        <v>0</v>
      </c>
      <c r="F21" s="138" t="n">
        <f aca="false">VLOOKUP($A21,[6]CurveFetch!$D$8:$R$1000,15)</f>
        <v>0</v>
      </c>
      <c r="G21" s="138" t="n">
        <f aca="false">VLOOKUP($A21,[6]CurveFetch!$D$8:$R$1000,3)</f>
        <v>0</v>
      </c>
      <c r="H21" s="138" t="n">
        <f aca="false">VLOOKUP($A21,[6]CurveFetch!$D$8:$R$1000,9)</f>
        <v>0</v>
      </c>
      <c r="I21" s="138" t="n">
        <f aca="false">VLOOKUP($A21,[6]CurveFetch!$D$8:$R$1000,8)</f>
        <v>0</v>
      </c>
      <c r="J21" s="138" t="str">
        <f aca="false">VLOOKUP($A21,[6]CurveFetch!$D$8:$R$1000,6)</f>
        <v/>
      </c>
      <c r="K21" s="138" t="n">
        <f aca="false">VLOOKUP($A21,[6]CurveFetch!$D$8:$R$1000,11)</f>
        <v>0.06373049448605</v>
      </c>
      <c r="L21" s="139" t="n">
        <f aca="false">C21-I21</f>
        <v>0</v>
      </c>
      <c r="M21" s="139" t="e">
        <f aca="false">$I21-$J21</f>
        <v>#VALUE!</v>
      </c>
      <c r="N21" s="139" t="n">
        <f aca="false">$C21-$G21</f>
        <v>0</v>
      </c>
    </row>
    <row r="22" customFormat="false" ht="11.25" hidden="false" customHeight="false" outlineLevel="0" collapsed="false">
      <c r="A22" s="46" t="n">
        <f aca="false">DATE(YEAR(A21),MONTH(A21)+1,1)</f>
        <v>46508</v>
      </c>
      <c r="B22" s="138" t="n">
        <f aca="false">VLOOKUP($A22,[6]CurveFetch!$D$8:$R$1000,2)</f>
        <v>5.836</v>
      </c>
      <c r="C22" s="138" t="n">
        <f aca="false">VLOOKUP($A22,[6]CurveFetch!$D$8:$R$1000,7)</f>
        <v>0</v>
      </c>
      <c r="D22" s="138" t="n">
        <f aca="false">VLOOKUP($A22,[6]CurveFetch!$D$8:$R$1000,5)</f>
        <v>0</v>
      </c>
      <c r="E22" s="138" t="n">
        <f aca="false">VLOOKUP($A22,[6]CurveFetch!$D$8:$R$1000,4)</f>
        <v>0</v>
      </c>
      <c r="F22" s="138" t="n">
        <f aca="false">VLOOKUP($A22,[6]CurveFetch!$D$8:$R$1000,15)</f>
        <v>0</v>
      </c>
      <c r="G22" s="138" t="n">
        <f aca="false">VLOOKUP($A22,[6]CurveFetch!$D$8:$R$1000,3)</f>
        <v>0</v>
      </c>
      <c r="H22" s="138" t="n">
        <f aca="false">VLOOKUP($A22,[6]CurveFetch!$D$8:$R$1000,9)</f>
        <v>0</v>
      </c>
      <c r="I22" s="138" t="n">
        <f aca="false">VLOOKUP($A22,[6]CurveFetch!$D$8:$R$1000,8)</f>
        <v>0</v>
      </c>
      <c r="J22" s="138" t="str">
        <f aca="false">VLOOKUP($A22,[6]CurveFetch!$D$8:$R$1000,6)</f>
        <v/>
      </c>
      <c r="K22" s="138" t="n">
        <f aca="false">VLOOKUP($A22,[6]CurveFetch!$D$8:$R$1000,11)</f>
        <v>0.06373049448605</v>
      </c>
      <c r="L22" s="139" t="n">
        <f aca="false">C22-I22</f>
        <v>0</v>
      </c>
      <c r="M22" s="139" t="e">
        <f aca="false">$I22-$J22</f>
        <v>#VALUE!</v>
      </c>
      <c r="N22" s="139" t="n">
        <f aca="false">$C22-$G22</f>
        <v>0</v>
      </c>
    </row>
    <row r="23" customFormat="false" ht="11.25" hidden="false" customHeight="false" outlineLevel="0" collapsed="false">
      <c r="A23" s="46" t="n">
        <f aca="false">DATE(YEAR(A22),MONTH(A22)+1,1)</f>
        <v>46539</v>
      </c>
      <c r="B23" s="138" t="n">
        <f aca="false">VLOOKUP($A23,[6]CurveFetch!$D$8:$R$1000,2)</f>
        <v>5.836</v>
      </c>
      <c r="C23" s="138" t="n">
        <f aca="false">VLOOKUP($A23,[6]CurveFetch!$D$8:$R$1000,7)</f>
        <v>0</v>
      </c>
      <c r="D23" s="138" t="n">
        <f aca="false">VLOOKUP($A23,[6]CurveFetch!$D$8:$R$1000,5)</f>
        <v>0</v>
      </c>
      <c r="E23" s="138" t="n">
        <f aca="false">VLOOKUP($A23,[6]CurveFetch!$D$8:$R$1000,4)</f>
        <v>0</v>
      </c>
      <c r="F23" s="138" t="n">
        <f aca="false">VLOOKUP($A23,[6]CurveFetch!$D$8:$R$1000,15)</f>
        <v>0</v>
      </c>
      <c r="G23" s="138" t="n">
        <f aca="false">VLOOKUP($A23,[6]CurveFetch!$D$8:$R$1000,3)</f>
        <v>0</v>
      </c>
      <c r="H23" s="138" t="n">
        <f aca="false">VLOOKUP($A23,[6]CurveFetch!$D$8:$R$1000,9)</f>
        <v>0</v>
      </c>
      <c r="I23" s="138" t="n">
        <f aca="false">VLOOKUP($A23,[6]CurveFetch!$D$8:$R$1000,8)</f>
        <v>0</v>
      </c>
      <c r="J23" s="138" t="str">
        <f aca="false">VLOOKUP($A23,[6]CurveFetch!$D$8:$R$1000,6)</f>
        <v/>
      </c>
      <c r="K23" s="138" t="n">
        <f aca="false">VLOOKUP($A23,[6]CurveFetch!$D$8:$R$1000,11)</f>
        <v>0.06373049448605</v>
      </c>
      <c r="L23" s="139" t="n">
        <f aca="false">C23-I23</f>
        <v>0</v>
      </c>
      <c r="M23" s="139" t="e">
        <f aca="false">$I23-$J23</f>
        <v>#VALUE!</v>
      </c>
      <c r="N23" s="139" t="n">
        <f aca="false">$C23-$G23</f>
        <v>0</v>
      </c>
    </row>
    <row r="24" customFormat="false" ht="11.25" hidden="false" customHeight="false" outlineLevel="0" collapsed="false">
      <c r="A24" s="46" t="n">
        <f aca="false">DATE(YEAR(A23),MONTH(A23)+1,1)</f>
        <v>46569</v>
      </c>
      <c r="B24" s="138" t="n">
        <f aca="false">VLOOKUP($A24,[6]CurveFetch!$D$8:$R$1000,2)</f>
        <v>5.836</v>
      </c>
      <c r="C24" s="138" t="n">
        <f aca="false">VLOOKUP($A24,[6]CurveFetch!$D$8:$R$1000,7)</f>
        <v>0</v>
      </c>
      <c r="D24" s="138" t="n">
        <f aca="false">VLOOKUP($A24,[6]CurveFetch!$D$8:$R$1000,5)</f>
        <v>0</v>
      </c>
      <c r="E24" s="138" t="n">
        <f aca="false">VLOOKUP($A24,[6]CurveFetch!$D$8:$R$1000,4)</f>
        <v>0</v>
      </c>
      <c r="F24" s="138" t="n">
        <f aca="false">VLOOKUP($A24,[6]CurveFetch!$D$8:$R$1000,15)</f>
        <v>0</v>
      </c>
      <c r="G24" s="138" t="n">
        <f aca="false">VLOOKUP($A24,[6]CurveFetch!$D$8:$R$1000,3)</f>
        <v>0</v>
      </c>
      <c r="H24" s="138" t="n">
        <f aca="false">VLOOKUP($A24,[6]CurveFetch!$D$8:$R$1000,9)</f>
        <v>0</v>
      </c>
      <c r="I24" s="138" t="n">
        <f aca="false">VLOOKUP($A24,[6]CurveFetch!$D$8:$R$1000,8)</f>
        <v>0</v>
      </c>
      <c r="J24" s="138" t="str">
        <f aca="false">VLOOKUP($A24,[6]CurveFetch!$D$8:$R$1000,6)</f>
        <v/>
      </c>
      <c r="K24" s="138" t="n">
        <f aca="false">VLOOKUP($A24,[6]CurveFetch!$D$8:$R$1000,11)</f>
        <v>0.06373049448605</v>
      </c>
      <c r="L24" s="139" t="n">
        <f aca="false">C24-I24</f>
        <v>0</v>
      </c>
      <c r="M24" s="139" t="e">
        <f aca="false">$I24-$J24</f>
        <v>#VALUE!</v>
      </c>
      <c r="N24" s="139" t="n">
        <f aca="false">$C24-$G24</f>
        <v>0</v>
      </c>
    </row>
    <row r="25" customFormat="false" ht="11.25" hidden="false" customHeight="false" outlineLevel="0" collapsed="false">
      <c r="A25" s="46" t="n">
        <f aca="false">DATE(YEAR(A24),MONTH(A24)+1,1)</f>
        <v>46600</v>
      </c>
      <c r="B25" s="138" t="n">
        <f aca="false">VLOOKUP($A25,[6]CurveFetch!$D$8:$R$1000,2)</f>
        <v>5.836</v>
      </c>
      <c r="C25" s="138" t="n">
        <f aca="false">VLOOKUP($A25,[6]CurveFetch!$D$8:$R$1000,7)</f>
        <v>0</v>
      </c>
      <c r="D25" s="138" t="n">
        <f aca="false">VLOOKUP($A25,[6]CurveFetch!$D$8:$R$1000,5)</f>
        <v>0</v>
      </c>
      <c r="E25" s="138" t="n">
        <f aca="false">VLOOKUP($A25,[6]CurveFetch!$D$8:$R$1000,4)</f>
        <v>0</v>
      </c>
      <c r="F25" s="138" t="n">
        <f aca="false">VLOOKUP($A25,[6]CurveFetch!$D$8:$R$1000,15)</f>
        <v>0</v>
      </c>
      <c r="G25" s="138" t="n">
        <f aca="false">VLOOKUP($A25,[6]CurveFetch!$D$8:$R$1000,3)</f>
        <v>0</v>
      </c>
      <c r="H25" s="138" t="n">
        <f aca="false">VLOOKUP($A25,[6]CurveFetch!$D$8:$R$1000,9)</f>
        <v>0</v>
      </c>
      <c r="I25" s="138" t="n">
        <f aca="false">VLOOKUP($A25,[6]CurveFetch!$D$8:$R$1000,8)</f>
        <v>0</v>
      </c>
      <c r="J25" s="138" t="str">
        <f aca="false">VLOOKUP($A25,[6]CurveFetch!$D$8:$R$1000,6)</f>
        <v/>
      </c>
      <c r="K25" s="138" t="n">
        <f aca="false">VLOOKUP($A25,[6]CurveFetch!$D$8:$R$1000,11)</f>
        <v>0.06373049448605</v>
      </c>
      <c r="L25" s="139" t="n">
        <f aca="false">C25-I25</f>
        <v>0</v>
      </c>
      <c r="M25" s="139" t="e">
        <f aca="false">$I25-$J25</f>
        <v>#VALUE!</v>
      </c>
      <c r="N25" s="139" t="n">
        <f aca="false">$C25-$G25</f>
        <v>0</v>
      </c>
    </row>
    <row r="26" customFormat="false" ht="11.25" hidden="false" customHeight="false" outlineLevel="0" collapsed="false">
      <c r="A26" s="46" t="n">
        <f aca="false">DATE(YEAR(A25),MONTH(A25)+1,1)</f>
        <v>46631</v>
      </c>
      <c r="B26" s="138" t="n">
        <f aca="false">VLOOKUP($A26,[6]CurveFetch!$D$8:$R$1000,2)</f>
        <v>5.836</v>
      </c>
      <c r="C26" s="138" t="n">
        <f aca="false">VLOOKUP($A26,[6]CurveFetch!$D$8:$R$1000,7)</f>
        <v>0</v>
      </c>
      <c r="D26" s="138" t="n">
        <f aca="false">VLOOKUP($A26,[6]CurveFetch!$D$8:$R$1000,5)</f>
        <v>0</v>
      </c>
      <c r="E26" s="138" t="n">
        <f aca="false">VLOOKUP($A26,[6]CurveFetch!$D$8:$R$1000,4)</f>
        <v>0</v>
      </c>
      <c r="F26" s="138" t="n">
        <f aca="false">VLOOKUP($A26,[6]CurveFetch!$D$8:$R$1000,15)</f>
        <v>0</v>
      </c>
      <c r="G26" s="138" t="n">
        <f aca="false">VLOOKUP($A26,[6]CurveFetch!$D$8:$R$1000,3)</f>
        <v>0</v>
      </c>
      <c r="H26" s="138" t="n">
        <f aca="false">VLOOKUP($A26,[6]CurveFetch!$D$8:$R$1000,9)</f>
        <v>0</v>
      </c>
      <c r="I26" s="138" t="n">
        <f aca="false">VLOOKUP($A26,[6]CurveFetch!$D$8:$R$1000,8)</f>
        <v>0</v>
      </c>
      <c r="J26" s="138" t="str">
        <f aca="false">VLOOKUP($A26,[6]CurveFetch!$D$8:$R$1000,6)</f>
        <v/>
      </c>
      <c r="K26" s="138" t="n">
        <f aca="false">VLOOKUP($A26,[6]CurveFetch!$D$8:$R$1000,11)</f>
        <v>0.06373049448605</v>
      </c>
      <c r="L26" s="139" t="n">
        <f aca="false">C26-I26</f>
        <v>0</v>
      </c>
      <c r="M26" s="139" t="e">
        <f aca="false">$I26-$J26</f>
        <v>#VALUE!</v>
      </c>
      <c r="N26" s="139" t="n">
        <f aca="false">$C26-$G26</f>
        <v>0</v>
      </c>
    </row>
    <row r="27" customFormat="false" ht="11.25" hidden="false" customHeight="false" outlineLevel="0" collapsed="false">
      <c r="A27" s="46" t="n">
        <f aca="false">DATE(YEAR(A26),MONTH(A26)+1,1)</f>
        <v>46661</v>
      </c>
      <c r="B27" s="138" t="n">
        <f aca="false">VLOOKUP($A27,[6]CurveFetch!$D$8:$R$1000,2)</f>
        <v>5.836</v>
      </c>
      <c r="C27" s="138" t="n">
        <f aca="false">VLOOKUP($A27,[6]CurveFetch!$D$8:$R$1000,7)</f>
        <v>0</v>
      </c>
      <c r="D27" s="138" t="n">
        <f aca="false">VLOOKUP($A27,[6]CurveFetch!$D$8:$R$1000,5)</f>
        <v>0</v>
      </c>
      <c r="E27" s="138" t="n">
        <f aca="false">VLOOKUP($A27,[6]CurveFetch!$D$8:$R$1000,4)</f>
        <v>0</v>
      </c>
      <c r="F27" s="138" t="n">
        <f aca="false">VLOOKUP($A27,[6]CurveFetch!$D$8:$R$1000,15)</f>
        <v>0</v>
      </c>
      <c r="G27" s="138" t="n">
        <f aca="false">VLOOKUP($A27,[6]CurveFetch!$D$8:$R$1000,3)</f>
        <v>0</v>
      </c>
      <c r="H27" s="138" t="n">
        <f aca="false">VLOOKUP($A27,[6]CurveFetch!$D$8:$R$1000,9)</f>
        <v>0</v>
      </c>
      <c r="I27" s="138" t="n">
        <f aca="false">VLOOKUP($A27,[6]CurveFetch!$D$8:$R$1000,8)</f>
        <v>0</v>
      </c>
      <c r="J27" s="138" t="str">
        <f aca="false">VLOOKUP($A27,[6]CurveFetch!$D$8:$R$1000,6)</f>
        <v/>
      </c>
      <c r="K27" s="138" t="n">
        <f aca="false">VLOOKUP($A27,[6]CurveFetch!$D$8:$R$1000,11)</f>
        <v>0.06373049448605</v>
      </c>
      <c r="L27" s="139" t="n">
        <f aca="false">C27-I27</f>
        <v>0</v>
      </c>
      <c r="M27" s="139" t="e">
        <f aca="false">$I27-$J27</f>
        <v>#VALUE!</v>
      </c>
      <c r="N27" s="139" t="n">
        <f aca="false">$C27-$G27</f>
        <v>0</v>
      </c>
    </row>
    <row r="28" customFormat="false" ht="11.25" hidden="false" customHeight="false" outlineLevel="0" collapsed="false">
      <c r="A28" s="46" t="n">
        <f aca="false">DATE(YEAR(A27),MONTH(A27)+1,1)</f>
        <v>46692</v>
      </c>
      <c r="B28" s="138" t="n">
        <f aca="false">VLOOKUP($A28,[6]CurveFetch!$D$8:$R$1000,2)</f>
        <v>5.836</v>
      </c>
      <c r="C28" s="138" t="n">
        <f aca="false">VLOOKUP($A28,[6]CurveFetch!$D$8:$R$1000,7)</f>
        <v>0</v>
      </c>
      <c r="D28" s="138" t="n">
        <f aca="false">VLOOKUP($A28,[6]CurveFetch!$D$8:$R$1000,5)</f>
        <v>0</v>
      </c>
      <c r="E28" s="138" t="n">
        <f aca="false">VLOOKUP($A28,[6]CurveFetch!$D$8:$R$1000,4)</f>
        <v>0</v>
      </c>
      <c r="F28" s="138" t="n">
        <f aca="false">VLOOKUP($A28,[6]CurveFetch!$D$8:$R$1000,15)</f>
        <v>0</v>
      </c>
      <c r="G28" s="138" t="n">
        <f aca="false">VLOOKUP($A28,[6]CurveFetch!$D$8:$R$1000,3)</f>
        <v>0</v>
      </c>
      <c r="H28" s="138" t="n">
        <f aca="false">VLOOKUP($A28,[6]CurveFetch!$D$8:$R$1000,9)</f>
        <v>0</v>
      </c>
      <c r="I28" s="138" t="n">
        <f aca="false">VLOOKUP($A28,[6]CurveFetch!$D$8:$R$1000,8)</f>
        <v>0</v>
      </c>
      <c r="J28" s="138" t="str">
        <f aca="false">VLOOKUP($A28,[6]CurveFetch!$D$8:$R$1000,6)</f>
        <v/>
      </c>
      <c r="K28" s="138" t="n">
        <f aca="false">VLOOKUP($A28,[6]CurveFetch!$D$8:$R$1000,11)</f>
        <v>0.06373049448605</v>
      </c>
      <c r="L28" s="139" t="n">
        <f aca="false">C28-I28</f>
        <v>0</v>
      </c>
      <c r="M28" s="139" t="e">
        <f aca="false">$I28-$J28</f>
        <v>#VALUE!</v>
      </c>
      <c r="N28" s="139" t="n">
        <f aca="false">$C28-$G28</f>
        <v>0</v>
      </c>
    </row>
    <row r="29" customFormat="false" ht="11.25" hidden="false" customHeight="false" outlineLevel="0" collapsed="false">
      <c r="A29" s="46" t="n">
        <f aca="false">DATE(YEAR(A28),MONTH(A28)+1,1)</f>
        <v>46722</v>
      </c>
      <c r="B29" s="138" t="n">
        <f aca="false">VLOOKUP($A29,[6]CurveFetch!$D$8:$R$1000,2)</f>
        <v>5.836</v>
      </c>
      <c r="C29" s="138" t="n">
        <f aca="false">VLOOKUP($A29,[6]CurveFetch!$D$8:$R$1000,7)</f>
        <v>0</v>
      </c>
      <c r="D29" s="138" t="n">
        <f aca="false">VLOOKUP($A29,[6]CurveFetch!$D$8:$R$1000,5)</f>
        <v>0</v>
      </c>
      <c r="E29" s="138" t="n">
        <f aca="false">VLOOKUP($A29,[6]CurveFetch!$D$8:$R$1000,4)</f>
        <v>0</v>
      </c>
      <c r="F29" s="138" t="n">
        <f aca="false">VLOOKUP($A29,[6]CurveFetch!$D$8:$R$1000,15)</f>
        <v>0</v>
      </c>
      <c r="G29" s="138" t="n">
        <f aca="false">VLOOKUP($A29,[6]CurveFetch!$D$8:$R$1000,3)</f>
        <v>0</v>
      </c>
      <c r="H29" s="138" t="n">
        <f aca="false">VLOOKUP($A29,[6]CurveFetch!$D$8:$R$1000,9)</f>
        <v>0</v>
      </c>
      <c r="I29" s="138" t="n">
        <f aca="false">VLOOKUP($A29,[6]CurveFetch!$D$8:$R$1000,8)</f>
        <v>0</v>
      </c>
      <c r="J29" s="138" t="str">
        <f aca="false">VLOOKUP($A29,[6]CurveFetch!$D$8:$R$1000,6)</f>
        <v/>
      </c>
      <c r="K29" s="138" t="n">
        <f aca="false">VLOOKUP($A29,[6]CurveFetch!$D$8:$R$1000,11)</f>
        <v>0.06373049448605</v>
      </c>
      <c r="L29" s="139" t="n">
        <f aca="false">C29-I29</f>
        <v>0</v>
      </c>
      <c r="M29" s="139" t="e">
        <f aca="false">$I29-$J29</f>
        <v>#VALUE!</v>
      </c>
      <c r="N29" s="139" t="n">
        <f aca="false">$C29-$G29</f>
        <v>0</v>
      </c>
    </row>
    <row r="30" customFormat="false" ht="11.25" hidden="false" customHeight="false" outlineLevel="0" collapsed="false">
      <c r="A30" s="46" t="n">
        <f aca="false">DATE(YEAR(A29),MONTH(A29)+1,1)</f>
        <v>46753</v>
      </c>
      <c r="B30" s="138" t="n">
        <f aca="false">VLOOKUP($A30,[6]CurveFetch!$D$8:$R$1000,2)</f>
        <v>5.836</v>
      </c>
      <c r="C30" s="138" t="n">
        <f aca="false">VLOOKUP($A30,[6]CurveFetch!$D$8:$R$1000,7)</f>
        <v>0</v>
      </c>
      <c r="D30" s="138" t="n">
        <f aca="false">VLOOKUP($A30,[6]CurveFetch!$D$8:$R$1000,5)</f>
        <v>0</v>
      </c>
      <c r="E30" s="138" t="n">
        <f aca="false">VLOOKUP($A30,[6]CurveFetch!$D$8:$R$1000,4)</f>
        <v>0</v>
      </c>
      <c r="F30" s="138" t="n">
        <f aca="false">VLOOKUP($A30,[6]CurveFetch!$D$8:$R$1000,15)</f>
        <v>0</v>
      </c>
      <c r="G30" s="138" t="n">
        <f aca="false">VLOOKUP($A30,[6]CurveFetch!$D$8:$R$1000,3)</f>
        <v>0</v>
      </c>
      <c r="H30" s="138" t="n">
        <f aca="false">VLOOKUP($A30,[6]CurveFetch!$D$8:$R$1000,9)</f>
        <v>0</v>
      </c>
      <c r="I30" s="138" t="n">
        <f aca="false">VLOOKUP($A30,[6]CurveFetch!$D$8:$R$1000,8)</f>
        <v>0</v>
      </c>
      <c r="J30" s="138" t="str">
        <f aca="false">VLOOKUP($A30,[6]CurveFetch!$D$8:$R$1000,6)</f>
        <v/>
      </c>
      <c r="K30" s="138" t="n">
        <f aca="false">VLOOKUP($A30,[6]CurveFetch!$D$8:$R$1000,11)</f>
        <v>0.06373049448605</v>
      </c>
      <c r="L30" s="139" t="n">
        <f aca="false">C30-I30</f>
        <v>0</v>
      </c>
      <c r="M30" s="139" t="e">
        <f aca="false">$I30-$J30</f>
        <v>#VALUE!</v>
      </c>
      <c r="N30" s="139" t="n">
        <f aca="false">$C30-$G30</f>
        <v>0</v>
      </c>
    </row>
    <row r="31" customFormat="false" ht="11.25" hidden="false" customHeight="false" outlineLevel="0" collapsed="false">
      <c r="A31" s="46" t="n">
        <f aca="false">DATE(YEAR(A30),MONTH(A30)+1,1)</f>
        <v>46784</v>
      </c>
      <c r="B31" s="138" t="n">
        <f aca="false">VLOOKUP($A31,[6]CurveFetch!$D$8:$R$1000,2)</f>
        <v>5.836</v>
      </c>
      <c r="C31" s="138" t="n">
        <f aca="false">VLOOKUP($A31,[6]CurveFetch!$D$8:$R$1000,7)</f>
        <v>0</v>
      </c>
      <c r="D31" s="138" t="n">
        <f aca="false">VLOOKUP($A31,[6]CurveFetch!$D$8:$R$1000,5)</f>
        <v>0</v>
      </c>
      <c r="E31" s="138" t="n">
        <f aca="false">VLOOKUP($A31,[6]CurveFetch!$D$8:$R$1000,4)</f>
        <v>0</v>
      </c>
      <c r="F31" s="138" t="n">
        <f aca="false">VLOOKUP($A31,[6]CurveFetch!$D$8:$R$1000,15)</f>
        <v>0</v>
      </c>
      <c r="G31" s="138" t="n">
        <f aca="false">VLOOKUP($A31,[6]CurveFetch!$D$8:$R$1000,3)</f>
        <v>0</v>
      </c>
      <c r="H31" s="138" t="n">
        <f aca="false">VLOOKUP($A31,[6]CurveFetch!$D$8:$R$1000,9)</f>
        <v>0</v>
      </c>
      <c r="I31" s="138" t="n">
        <f aca="false">VLOOKUP($A31,[6]CurveFetch!$D$8:$R$1000,8)</f>
        <v>0</v>
      </c>
      <c r="J31" s="138" t="str">
        <f aca="false">VLOOKUP($A31,[6]CurveFetch!$D$8:$R$1000,6)</f>
        <v/>
      </c>
      <c r="K31" s="138" t="n">
        <f aca="false">VLOOKUP($A31,[6]CurveFetch!$D$8:$R$1000,11)</f>
        <v>0.06373049448605</v>
      </c>
      <c r="L31" s="139" t="n">
        <f aca="false">C31-I31</f>
        <v>0</v>
      </c>
      <c r="M31" s="139" t="e">
        <f aca="false">$I31-$J31</f>
        <v>#VALUE!</v>
      </c>
      <c r="N31" s="139" t="n">
        <f aca="false">$C31-$G31</f>
        <v>0</v>
      </c>
    </row>
    <row r="32" customFormat="false" ht="11.25" hidden="false" customHeight="false" outlineLevel="0" collapsed="false">
      <c r="A32" s="46" t="n">
        <f aca="false">DATE(YEAR(A31),MONTH(A31)+1,1)</f>
        <v>46813</v>
      </c>
      <c r="B32" s="138" t="n">
        <f aca="false">VLOOKUP($A32,[6]CurveFetch!$D$8:$R$1000,2)</f>
        <v>5.836</v>
      </c>
      <c r="C32" s="138" t="n">
        <f aca="false">VLOOKUP($A32,[6]CurveFetch!$D$8:$R$1000,7)</f>
        <v>0</v>
      </c>
      <c r="D32" s="138" t="n">
        <f aca="false">VLOOKUP($A32,[6]CurveFetch!$D$8:$R$1000,5)</f>
        <v>0</v>
      </c>
      <c r="E32" s="138" t="n">
        <f aca="false">VLOOKUP($A32,[6]CurveFetch!$D$8:$R$1000,4)</f>
        <v>0</v>
      </c>
      <c r="F32" s="138" t="n">
        <f aca="false">VLOOKUP($A32,[6]CurveFetch!$D$8:$R$1000,15)</f>
        <v>0</v>
      </c>
      <c r="G32" s="138" t="n">
        <f aca="false">VLOOKUP($A32,[6]CurveFetch!$D$8:$R$1000,3)</f>
        <v>0</v>
      </c>
      <c r="H32" s="138" t="n">
        <f aca="false">VLOOKUP($A32,[6]CurveFetch!$D$8:$R$1000,9)</f>
        <v>0</v>
      </c>
      <c r="I32" s="138" t="n">
        <f aca="false">VLOOKUP($A32,[6]CurveFetch!$D$8:$R$1000,8)</f>
        <v>0</v>
      </c>
      <c r="J32" s="138" t="str">
        <f aca="false">VLOOKUP($A32,[6]CurveFetch!$D$8:$R$1000,6)</f>
        <v/>
      </c>
      <c r="K32" s="138" t="n">
        <f aca="false">VLOOKUP($A32,[6]CurveFetch!$D$8:$R$1000,11)</f>
        <v>0.06373049448605</v>
      </c>
      <c r="L32" s="139" t="n">
        <f aca="false">C32-I32</f>
        <v>0</v>
      </c>
      <c r="M32" s="139" t="e">
        <f aca="false">$I32-$J32</f>
        <v>#VALUE!</v>
      </c>
      <c r="N32" s="139" t="n">
        <f aca="false">$C32-$G32</f>
        <v>0</v>
      </c>
    </row>
    <row r="33" customFormat="false" ht="11.25" hidden="false" customHeight="false" outlineLevel="0" collapsed="false">
      <c r="A33" s="46" t="n">
        <f aca="false">DATE(YEAR(A32),MONTH(A32)+1,1)</f>
        <v>46844</v>
      </c>
      <c r="B33" s="138" t="n">
        <f aca="false">VLOOKUP($A33,[6]CurveFetch!$D$8:$R$1000,2)</f>
        <v>5.836</v>
      </c>
      <c r="C33" s="138" t="n">
        <f aca="false">VLOOKUP($A33,[6]CurveFetch!$D$8:$R$1000,7)</f>
        <v>0</v>
      </c>
      <c r="D33" s="138" t="n">
        <f aca="false">VLOOKUP($A33,[6]CurveFetch!$D$8:$R$1000,5)</f>
        <v>0</v>
      </c>
      <c r="E33" s="138" t="n">
        <f aca="false">VLOOKUP($A33,[6]CurveFetch!$D$8:$R$1000,4)</f>
        <v>0</v>
      </c>
      <c r="F33" s="138" t="n">
        <f aca="false">VLOOKUP($A33,[6]CurveFetch!$D$8:$R$1000,15)</f>
        <v>0</v>
      </c>
      <c r="G33" s="138" t="n">
        <f aca="false">VLOOKUP($A33,[6]CurveFetch!$D$8:$R$1000,3)</f>
        <v>0</v>
      </c>
      <c r="H33" s="138" t="n">
        <f aca="false">VLOOKUP($A33,[6]CurveFetch!$D$8:$R$1000,9)</f>
        <v>0</v>
      </c>
      <c r="I33" s="138" t="n">
        <f aca="false">VLOOKUP($A33,[6]CurveFetch!$D$8:$R$1000,8)</f>
        <v>0</v>
      </c>
      <c r="J33" s="138" t="str">
        <f aca="false">VLOOKUP($A33,[6]CurveFetch!$D$8:$R$1000,6)</f>
        <v/>
      </c>
      <c r="K33" s="138" t="n">
        <f aca="false">VLOOKUP($A33,[6]CurveFetch!$D$8:$R$1000,11)</f>
        <v>0.06373049448605</v>
      </c>
      <c r="L33" s="139" t="n">
        <f aca="false">C33-I33</f>
        <v>0</v>
      </c>
      <c r="M33" s="139" t="e">
        <f aca="false">$I33-$J33</f>
        <v>#VALUE!</v>
      </c>
      <c r="N33" s="139" t="n">
        <f aca="false">$C33-$G33</f>
        <v>0</v>
      </c>
    </row>
    <row r="34" customFormat="false" ht="11.25" hidden="false" customHeight="false" outlineLevel="0" collapsed="false">
      <c r="A34" s="46" t="n">
        <f aca="false">DATE(YEAR(A33),MONTH(A33)+1,1)</f>
        <v>46874</v>
      </c>
      <c r="B34" s="138" t="n">
        <f aca="false">VLOOKUP($A34,[6]CurveFetch!$D$8:$R$1000,2)</f>
        <v>5.836</v>
      </c>
      <c r="C34" s="138" t="n">
        <f aca="false">VLOOKUP($A34,[6]CurveFetch!$D$8:$R$1000,7)</f>
        <v>0</v>
      </c>
      <c r="D34" s="138" t="n">
        <f aca="false">VLOOKUP($A34,[6]CurveFetch!$D$8:$R$1000,5)</f>
        <v>0</v>
      </c>
      <c r="E34" s="138" t="n">
        <f aca="false">VLOOKUP($A34,[6]CurveFetch!$D$8:$R$1000,4)</f>
        <v>0</v>
      </c>
      <c r="F34" s="138" t="n">
        <f aca="false">VLOOKUP($A34,[6]CurveFetch!$D$8:$R$1000,15)</f>
        <v>0</v>
      </c>
      <c r="G34" s="138" t="n">
        <f aca="false">VLOOKUP($A34,[6]CurveFetch!$D$8:$R$1000,3)</f>
        <v>0</v>
      </c>
      <c r="H34" s="138" t="n">
        <f aca="false">VLOOKUP($A34,[6]CurveFetch!$D$8:$R$1000,9)</f>
        <v>0</v>
      </c>
      <c r="I34" s="138" t="n">
        <f aca="false">VLOOKUP($A34,[6]CurveFetch!$D$8:$R$1000,8)</f>
        <v>0</v>
      </c>
      <c r="J34" s="138" t="str">
        <f aca="false">VLOOKUP($A34,[6]CurveFetch!$D$8:$R$1000,6)</f>
        <v/>
      </c>
      <c r="K34" s="138" t="n">
        <f aca="false">VLOOKUP($A34,[6]CurveFetch!$D$8:$R$1000,11)</f>
        <v>0.06373049448605</v>
      </c>
      <c r="L34" s="139" t="n">
        <f aca="false">C34-I34</f>
        <v>0</v>
      </c>
      <c r="M34" s="139" t="e">
        <f aca="false">$I34-$J34</f>
        <v>#VALUE!</v>
      </c>
      <c r="N34" s="139" t="n">
        <f aca="false">$C34-$G34</f>
        <v>0</v>
      </c>
    </row>
    <row r="35" customFormat="false" ht="11.25" hidden="false" customHeight="false" outlineLevel="0" collapsed="false">
      <c r="A35" s="46" t="n">
        <f aca="false">DATE(YEAR(A34),MONTH(A34)+1,1)</f>
        <v>46905</v>
      </c>
      <c r="B35" s="138" t="n">
        <f aca="false">VLOOKUP($A35,[6]CurveFetch!$D$8:$R$1000,2)</f>
        <v>5.836</v>
      </c>
      <c r="C35" s="138" t="n">
        <f aca="false">VLOOKUP($A35,[6]CurveFetch!$D$8:$R$1000,7)</f>
        <v>0</v>
      </c>
      <c r="D35" s="138" t="n">
        <f aca="false">VLOOKUP($A35,[6]CurveFetch!$D$8:$R$1000,5)</f>
        <v>0</v>
      </c>
      <c r="E35" s="138" t="n">
        <f aca="false">VLOOKUP($A35,[6]CurveFetch!$D$8:$R$1000,4)</f>
        <v>0</v>
      </c>
      <c r="F35" s="138" t="n">
        <f aca="false">VLOOKUP($A35,[6]CurveFetch!$D$8:$R$1000,15)</f>
        <v>0</v>
      </c>
      <c r="G35" s="138" t="n">
        <f aca="false">VLOOKUP($A35,[6]CurveFetch!$D$8:$R$1000,3)</f>
        <v>0</v>
      </c>
      <c r="H35" s="138" t="n">
        <f aca="false">VLOOKUP($A35,[6]CurveFetch!$D$8:$R$1000,9)</f>
        <v>0</v>
      </c>
      <c r="I35" s="138" t="n">
        <f aca="false">VLOOKUP($A35,[6]CurveFetch!$D$8:$R$1000,8)</f>
        <v>0</v>
      </c>
      <c r="J35" s="138" t="str">
        <f aca="false">VLOOKUP($A35,[6]CurveFetch!$D$8:$R$1000,6)</f>
        <v/>
      </c>
      <c r="K35" s="138" t="n">
        <f aca="false">VLOOKUP($A35,[6]CurveFetch!$D$8:$R$1000,11)</f>
        <v>0.06373049448605</v>
      </c>
      <c r="L35" s="139" t="n">
        <f aca="false">C35-I35</f>
        <v>0</v>
      </c>
      <c r="M35" s="139" t="e">
        <f aca="false">$I35-$J35</f>
        <v>#VALUE!</v>
      </c>
      <c r="N35" s="139" t="n">
        <f aca="false">$C35-$G35</f>
        <v>0</v>
      </c>
    </row>
    <row r="36" customFormat="false" ht="11.25" hidden="false" customHeight="false" outlineLevel="0" collapsed="false">
      <c r="A36" s="46" t="n">
        <f aca="false">DATE(YEAR(A35),MONTH(A35)+1,1)</f>
        <v>46935</v>
      </c>
      <c r="B36" s="138" t="n">
        <f aca="false">VLOOKUP($A36,[6]CurveFetch!$D$8:$R$1000,2)</f>
        <v>5.836</v>
      </c>
      <c r="C36" s="138" t="n">
        <f aca="false">VLOOKUP($A36,[6]CurveFetch!$D$8:$R$1000,7)</f>
        <v>0</v>
      </c>
      <c r="D36" s="138" t="n">
        <f aca="false">VLOOKUP($A36,[6]CurveFetch!$D$8:$R$1000,5)</f>
        <v>0</v>
      </c>
      <c r="E36" s="138" t="n">
        <f aca="false">VLOOKUP($A36,[6]CurveFetch!$D$8:$R$1000,4)</f>
        <v>0</v>
      </c>
      <c r="F36" s="138" t="n">
        <f aca="false">VLOOKUP($A36,[6]CurveFetch!$D$8:$R$1000,15)</f>
        <v>0</v>
      </c>
      <c r="G36" s="138" t="n">
        <f aca="false">VLOOKUP($A36,[6]CurveFetch!$D$8:$R$1000,3)</f>
        <v>0</v>
      </c>
      <c r="H36" s="138" t="n">
        <f aca="false">VLOOKUP($A36,[6]CurveFetch!$D$8:$R$1000,9)</f>
        <v>0</v>
      </c>
      <c r="I36" s="138" t="n">
        <f aca="false">VLOOKUP($A36,[6]CurveFetch!$D$8:$R$1000,8)</f>
        <v>0</v>
      </c>
      <c r="J36" s="138" t="str">
        <f aca="false">VLOOKUP($A36,[6]CurveFetch!$D$8:$R$1000,6)</f>
        <v/>
      </c>
      <c r="K36" s="138" t="n">
        <f aca="false">VLOOKUP($A36,[6]CurveFetch!$D$8:$R$1000,11)</f>
        <v>0.06373049448605</v>
      </c>
      <c r="L36" s="139" t="n">
        <f aca="false">C36-I36</f>
        <v>0</v>
      </c>
      <c r="M36" s="139" t="e">
        <f aca="false">$I36-$J36</f>
        <v>#VALUE!</v>
      </c>
      <c r="N36" s="139" t="n">
        <f aca="false">$C36-$G36</f>
        <v>0</v>
      </c>
    </row>
    <row r="37" customFormat="false" ht="11.25" hidden="false" customHeight="false" outlineLevel="0" collapsed="false">
      <c r="A37" s="46" t="n">
        <f aca="false">DATE(YEAR(A36),MONTH(A36)+1,1)</f>
        <v>46966</v>
      </c>
      <c r="B37" s="138" t="n">
        <f aca="false">VLOOKUP($A37,[6]CurveFetch!$D$8:$R$1000,2)</f>
        <v>5.836</v>
      </c>
      <c r="C37" s="138" t="n">
        <f aca="false">VLOOKUP($A37,[6]CurveFetch!$D$8:$R$1000,7)</f>
        <v>0</v>
      </c>
      <c r="D37" s="138" t="n">
        <f aca="false">VLOOKUP($A37,[6]CurveFetch!$D$8:$R$1000,5)</f>
        <v>0</v>
      </c>
      <c r="E37" s="138" t="n">
        <f aca="false">VLOOKUP($A37,[6]CurveFetch!$D$8:$R$1000,4)</f>
        <v>0</v>
      </c>
      <c r="F37" s="138" t="n">
        <f aca="false">VLOOKUP($A37,[6]CurveFetch!$D$8:$R$1000,15)</f>
        <v>0</v>
      </c>
      <c r="G37" s="138" t="n">
        <f aca="false">VLOOKUP($A37,[6]CurveFetch!$D$8:$R$1000,3)</f>
        <v>0</v>
      </c>
      <c r="H37" s="138" t="n">
        <f aca="false">VLOOKUP($A37,[6]CurveFetch!$D$8:$R$1000,9)</f>
        <v>0</v>
      </c>
      <c r="I37" s="138" t="n">
        <f aca="false">VLOOKUP($A37,[6]CurveFetch!$D$8:$R$1000,8)</f>
        <v>0</v>
      </c>
      <c r="J37" s="138" t="str">
        <f aca="false">VLOOKUP($A37,[6]CurveFetch!$D$8:$R$1000,6)</f>
        <v/>
      </c>
      <c r="K37" s="138" t="n">
        <f aca="false">VLOOKUP($A37,[6]CurveFetch!$D$8:$R$1000,11)</f>
        <v>0.06373049448605</v>
      </c>
      <c r="L37" s="139" t="n">
        <f aca="false">C37-I37</f>
        <v>0</v>
      </c>
      <c r="M37" s="139" t="e">
        <f aca="false">$I37-$J37</f>
        <v>#VALUE!</v>
      </c>
      <c r="N37" s="139" t="n">
        <f aca="false">$C37-$G37</f>
        <v>0</v>
      </c>
    </row>
    <row r="38" customFormat="false" ht="11.25" hidden="false" customHeight="false" outlineLevel="0" collapsed="false">
      <c r="A38" s="46" t="n">
        <f aca="false">DATE(YEAR(A37),MONTH(A37)+1,1)</f>
        <v>46997</v>
      </c>
      <c r="B38" s="138" t="n">
        <f aca="false">VLOOKUP($A38,[6]CurveFetch!$D$8:$R$1000,2)</f>
        <v>5.836</v>
      </c>
      <c r="C38" s="138" t="n">
        <f aca="false">VLOOKUP($A38,[6]CurveFetch!$D$8:$R$1000,7)</f>
        <v>0</v>
      </c>
      <c r="D38" s="138" t="n">
        <f aca="false">VLOOKUP($A38,[6]CurveFetch!$D$8:$R$1000,5)</f>
        <v>0</v>
      </c>
      <c r="E38" s="138" t="n">
        <f aca="false">VLOOKUP($A38,[6]CurveFetch!$D$8:$R$1000,4)</f>
        <v>0</v>
      </c>
      <c r="F38" s="138" t="n">
        <f aca="false">VLOOKUP($A38,[6]CurveFetch!$D$8:$R$1000,15)</f>
        <v>0</v>
      </c>
      <c r="G38" s="138" t="n">
        <f aca="false">VLOOKUP($A38,[6]CurveFetch!$D$8:$R$1000,3)</f>
        <v>0</v>
      </c>
      <c r="H38" s="138" t="n">
        <f aca="false">VLOOKUP($A38,[6]CurveFetch!$D$8:$R$1000,9)</f>
        <v>0</v>
      </c>
      <c r="I38" s="138" t="n">
        <f aca="false">VLOOKUP($A38,[6]CurveFetch!$D$8:$R$1000,8)</f>
        <v>0</v>
      </c>
      <c r="J38" s="138" t="str">
        <f aca="false">VLOOKUP($A38,[6]CurveFetch!$D$8:$R$1000,6)</f>
        <v/>
      </c>
      <c r="K38" s="138" t="n">
        <f aca="false">VLOOKUP($A38,[6]CurveFetch!$D$8:$R$1000,11)</f>
        <v>0.06373049448605</v>
      </c>
      <c r="L38" s="139" t="n">
        <f aca="false">C38-I38</f>
        <v>0</v>
      </c>
      <c r="M38" s="139" t="e">
        <f aca="false">$I38-$J38</f>
        <v>#VALUE!</v>
      </c>
      <c r="N38" s="139" t="n">
        <f aca="false">$C38-$G38</f>
        <v>0</v>
      </c>
    </row>
    <row r="39" customFormat="false" ht="11.25" hidden="false" customHeight="false" outlineLevel="0" collapsed="false">
      <c r="A39" s="46" t="n">
        <f aca="false">DATE(YEAR(A38),MONTH(A38)+1,1)</f>
        <v>47027</v>
      </c>
      <c r="B39" s="138" t="n">
        <f aca="false">VLOOKUP($A39,[6]CurveFetch!$D$8:$R$1000,2)</f>
        <v>5.836</v>
      </c>
      <c r="C39" s="138" t="n">
        <f aca="false">VLOOKUP($A39,[6]CurveFetch!$D$8:$R$1000,7)</f>
        <v>0</v>
      </c>
      <c r="D39" s="138" t="n">
        <f aca="false">VLOOKUP($A39,[6]CurveFetch!$D$8:$R$1000,5)</f>
        <v>0</v>
      </c>
      <c r="E39" s="138" t="n">
        <f aca="false">VLOOKUP($A39,[6]CurveFetch!$D$8:$R$1000,4)</f>
        <v>0</v>
      </c>
      <c r="F39" s="138" t="n">
        <f aca="false">VLOOKUP($A39,[6]CurveFetch!$D$8:$R$1000,15)</f>
        <v>0</v>
      </c>
      <c r="G39" s="138" t="n">
        <f aca="false">VLOOKUP($A39,[6]CurveFetch!$D$8:$R$1000,3)</f>
        <v>0</v>
      </c>
      <c r="H39" s="138" t="n">
        <f aca="false">VLOOKUP($A39,[6]CurveFetch!$D$8:$R$1000,9)</f>
        <v>0</v>
      </c>
      <c r="I39" s="138" t="n">
        <f aca="false">VLOOKUP($A39,[6]CurveFetch!$D$8:$R$1000,8)</f>
        <v>0</v>
      </c>
      <c r="J39" s="138" t="str">
        <f aca="false">VLOOKUP($A39,[6]CurveFetch!$D$8:$R$1000,6)</f>
        <v/>
      </c>
      <c r="K39" s="138" t="n">
        <f aca="false">VLOOKUP($A39,[6]CurveFetch!$D$8:$R$1000,11)</f>
        <v>0.06373049448605</v>
      </c>
      <c r="L39" s="139" t="n">
        <f aca="false">C39-I39</f>
        <v>0</v>
      </c>
      <c r="M39" s="139" t="e">
        <f aca="false">$I39-$J39</f>
        <v>#VALUE!</v>
      </c>
      <c r="N39" s="139" t="n">
        <f aca="false">$C39-$G39</f>
        <v>0</v>
      </c>
    </row>
    <row r="40" customFormat="false" ht="11.25" hidden="false" customHeight="false" outlineLevel="0" collapsed="false">
      <c r="A40" s="46" t="n">
        <f aca="false">DATE(YEAR(A39),MONTH(A39)+1,1)</f>
        <v>47058</v>
      </c>
      <c r="B40" s="138" t="n">
        <f aca="false">VLOOKUP($A40,[6]CurveFetch!$D$8:$R$1000,2)</f>
        <v>5.836</v>
      </c>
      <c r="C40" s="138" t="n">
        <f aca="false">VLOOKUP($A40,[6]CurveFetch!$D$8:$R$1000,7)</f>
        <v>0</v>
      </c>
      <c r="D40" s="138" t="n">
        <f aca="false">VLOOKUP($A40,[6]CurveFetch!$D$8:$R$1000,5)</f>
        <v>0</v>
      </c>
      <c r="E40" s="138" t="n">
        <f aca="false">VLOOKUP($A40,[6]CurveFetch!$D$8:$R$1000,4)</f>
        <v>0</v>
      </c>
      <c r="F40" s="138" t="n">
        <f aca="false">VLOOKUP($A40,[6]CurveFetch!$D$8:$R$1000,15)</f>
        <v>0</v>
      </c>
      <c r="G40" s="138" t="n">
        <f aca="false">VLOOKUP($A40,[6]CurveFetch!$D$8:$R$1000,3)</f>
        <v>0</v>
      </c>
      <c r="H40" s="138" t="n">
        <f aca="false">VLOOKUP($A40,[6]CurveFetch!$D$8:$R$1000,9)</f>
        <v>0</v>
      </c>
      <c r="I40" s="138" t="n">
        <f aca="false">VLOOKUP($A40,[6]CurveFetch!$D$8:$R$1000,8)</f>
        <v>0</v>
      </c>
      <c r="J40" s="138" t="str">
        <f aca="false">VLOOKUP($A40,[6]CurveFetch!$D$8:$R$1000,6)</f>
        <v/>
      </c>
      <c r="K40" s="138" t="n">
        <f aca="false">VLOOKUP($A40,[6]CurveFetch!$D$8:$R$1000,11)</f>
        <v>0.06373049448605</v>
      </c>
      <c r="L40" s="139" t="n">
        <f aca="false">C40-I40</f>
        <v>0</v>
      </c>
      <c r="M40" s="139" t="e">
        <f aca="false">$I40-$J40</f>
        <v>#VALUE!</v>
      </c>
      <c r="N40" s="139" t="n">
        <f aca="false">$C40-$G40</f>
        <v>0</v>
      </c>
    </row>
    <row r="41" customFormat="false" ht="11.25" hidden="false" customHeight="false" outlineLevel="0" collapsed="false">
      <c r="A41" s="46" t="n">
        <f aca="false">DATE(YEAR(A40),MONTH(A40)+1,1)</f>
        <v>47088</v>
      </c>
      <c r="B41" s="138" t="n">
        <f aca="false">VLOOKUP($A41,[6]CurveFetch!$D$8:$R$1000,2)</f>
        <v>5.836</v>
      </c>
      <c r="C41" s="138" t="n">
        <f aca="false">VLOOKUP($A41,[6]CurveFetch!$D$8:$R$1000,7)</f>
        <v>0</v>
      </c>
      <c r="D41" s="138" t="n">
        <f aca="false">VLOOKUP($A41,[6]CurveFetch!$D$8:$R$1000,5)</f>
        <v>0</v>
      </c>
      <c r="E41" s="138" t="n">
        <f aca="false">VLOOKUP($A41,[6]CurveFetch!$D$8:$R$1000,4)</f>
        <v>0</v>
      </c>
      <c r="F41" s="138" t="n">
        <f aca="false">VLOOKUP($A41,[6]CurveFetch!$D$8:$R$1000,15)</f>
        <v>0</v>
      </c>
      <c r="G41" s="138" t="n">
        <f aca="false">VLOOKUP($A41,[6]CurveFetch!$D$8:$R$1000,3)</f>
        <v>0</v>
      </c>
      <c r="H41" s="138" t="n">
        <f aca="false">VLOOKUP($A41,[6]CurveFetch!$D$8:$R$1000,9)</f>
        <v>0</v>
      </c>
      <c r="I41" s="138" t="n">
        <f aca="false">VLOOKUP($A41,[6]CurveFetch!$D$8:$R$1000,8)</f>
        <v>0</v>
      </c>
      <c r="J41" s="138" t="str">
        <f aca="false">VLOOKUP($A41,[6]CurveFetch!$D$8:$R$1000,6)</f>
        <v/>
      </c>
      <c r="K41" s="138" t="n">
        <f aca="false">VLOOKUP($A41,[6]CurveFetch!$D$8:$R$1000,11)</f>
        <v>0.06373049448605</v>
      </c>
      <c r="L41" s="139" t="n">
        <f aca="false">C41-I41</f>
        <v>0</v>
      </c>
      <c r="M41" s="139" t="e">
        <f aca="false">$I41-$J41</f>
        <v>#VALUE!</v>
      </c>
      <c r="N41" s="139" t="n">
        <f aca="false">$C41-$G41</f>
        <v>0</v>
      </c>
    </row>
    <row r="42" customFormat="false" ht="11.25" hidden="false" customHeight="false" outlineLevel="0" collapsed="false">
      <c r="A42" s="46" t="n">
        <f aca="false">DATE(YEAR(A41),MONTH(A41)+1,1)</f>
        <v>47119</v>
      </c>
      <c r="B42" s="138" t="n">
        <f aca="false">VLOOKUP($A42,[6]CurveFetch!$D$8:$R$1000,2)</f>
        <v>5.836</v>
      </c>
      <c r="C42" s="138" t="n">
        <f aca="false">VLOOKUP($A42,[6]CurveFetch!$D$8:$R$1000,7)</f>
        <v>0</v>
      </c>
      <c r="D42" s="138" t="n">
        <f aca="false">VLOOKUP($A42,[6]CurveFetch!$D$8:$R$1000,5)</f>
        <v>0</v>
      </c>
      <c r="E42" s="138" t="n">
        <f aca="false">VLOOKUP($A42,[6]CurveFetch!$D$8:$R$1000,4)</f>
        <v>0</v>
      </c>
      <c r="F42" s="138" t="n">
        <f aca="false">VLOOKUP($A42,[6]CurveFetch!$D$8:$R$1000,15)</f>
        <v>0</v>
      </c>
      <c r="G42" s="138" t="n">
        <f aca="false">VLOOKUP($A42,[6]CurveFetch!$D$8:$R$1000,3)</f>
        <v>0</v>
      </c>
      <c r="H42" s="138" t="n">
        <f aca="false">VLOOKUP($A42,[6]CurveFetch!$D$8:$R$1000,9)</f>
        <v>0</v>
      </c>
      <c r="I42" s="138" t="n">
        <f aca="false">VLOOKUP($A42,[6]CurveFetch!$D$8:$R$1000,8)</f>
        <v>0</v>
      </c>
      <c r="J42" s="138" t="str">
        <f aca="false">VLOOKUP($A42,[6]CurveFetch!$D$8:$R$1000,6)</f>
        <v/>
      </c>
      <c r="K42" s="138" t="n">
        <f aca="false">VLOOKUP($A42,[6]CurveFetch!$D$8:$R$1000,11)</f>
        <v>0.06373049448605</v>
      </c>
      <c r="L42" s="139" t="n">
        <f aca="false">C42-I42</f>
        <v>0</v>
      </c>
      <c r="M42" s="139" t="e">
        <f aca="false">$I42-$J42</f>
        <v>#VALUE!</v>
      </c>
      <c r="N42" s="139" t="n">
        <f aca="false">$C42-$G42</f>
        <v>0</v>
      </c>
    </row>
    <row r="43" customFormat="false" ht="11.25" hidden="false" customHeight="false" outlineLevel="0" collapsed="false">
      <c r="A43" s="46" t="n">
        <f aca="false">DATE(YEAR(A42),MONTH(A42)+1,1)</f>
        <v>47150</v>
      </c>
      <c r="B43" s="138" t="n">
        <f aca="false">VLOOKUP($A43,[6]CurveFetch!$D$8:$R$1000,2)</f>
        <v>5.836</v>
      </c>
      <c r="C43" s="138" t="n">
        <f aca="false">VLOOKUP($A43,[6]CurveFetch!$D$8:$R$1000,7)</f>
        <v>0</v>
      </c>
      <c r="D43" s="138" t="n">
        <f aca="false">VLOOKUP($A43,[6]CurveFetch!$D$8:$R$1000,5)</f>
        <v>0</v>
      </c>
      <c r="E43" s="138" t="n">
        <f aca="false">VLOOKUP($A43,[6]CurveFetch!$D$8:$R$1000,4)</f>
        <v>0</v>
      </c>
      <c r="F43" s="138" t="n">
        <f aca="false">VLOOKUP($A43,[6]CurveFetch!$D$8:$R$1000,15)</f>
        <v>0</v>
      </c>
      <c r="G43" s="138" t="n">
        <f aca="false">VLOOKUP($A43,[6]CurveFetch!$D$8:$R$1000,3)</f>
        <v>0</v>
      </c>
      <c r="H43" s="138" t="n">
        <f aca="false">VLOOKUP($A43,[6]CurveFetch!$D$8:$R$1000,9)</f>
        <v>0</v>
      </c>
      <c r="I43" s="138" t="n">
        <f aca="false">VLOOKUP($A43,[6]CurveFetch!$D$8:$R$1000,8)</f>
        <v>0</v>
      </c>
      <c r="J43" s="138" t="str">
        <f aca="false">VLOOKUP($A43,[6]CurveFetch!$D$8:$R$1000,6)</f>
        <v/>
      </c>
      <c r="K43" s="138" t="n">
        <f aca="false">VLOOKUP($A43,[6]CurveFetch!$D$8:$R$1000,11)</f>
        <v>0.06373049448605</v>
      </c>
      <c r="L43" s="139" t="n">
        <f aca="false">C43-I43</f>
        <v>0</v>
      </c>
      <c r="M43" s="139" t="e">
        <f aca="false">$I43-$J43</f>
        <v>#VALUE!</v>
      </c>
      <c r="N43" s="139" t="n">
        <f aca="false">$C43-$G43</f>
        <v>0</v>
      </c>
    </row>
    <row r="44" customFormat="false" ht="11.25" hidden="false" customHeight="false" outlineLevel="0" collapsed="false">
      <c r="A44" s="46" t="n">
        <f aca="false">DATE(YEAR(A43),MONTH(A43)+1,1)</f>
        <v>47178</v>
      </c>
      <c r="B44" s="138" t="n">
        <f aca="false">VLOOKUP($A44,[6]CurveFetch!$D$8:$R$1000,2)</f>
        <v>5.836</v>
      </c>
      <c r="C44" s="138" t="n">
        <f aca="false">VLOOKUP($A44,[6]CurveFetch!$D$8:$R$1000,7)</f>
        <v>0</v>
      </c>
      <c r="D44" s="138" t="n">
        <f aca="false">VLOOKUP($A44,[6]CurveFetch!$D$8:$R$1000,5)</f>
        <v>0</v>
      </c>
      <c r="E44" s="138" t="n">
        <f aca="false">VLOOKUP($A44,[6]CurveFetch!$D$8:$R$1000,4)</f>
        <v>0</v>
      </c>
      <c r="F44" s="138" t="n">
        <f aca="false">VLOOKUP($A44,[6]CurveFetch!$D$8:$R$1000,15)</f>
        <v>0</v>
      </c>
      <c r="G44" s="138" t="n">
        <f aca="false">VLOOKUP($A44,[6]CurveFetch!$D$8:$R$1000,3)</f>
        <v>0</v>
      </c>
      <c r="H44" s="138" t="n">
        <f aca="false">VLOOKUP($A44,[6]CurveFetch!$D$8:$R$1000,9)</f>
        <v>0</v>
      </c>
      <c r="I44" s="138" t="n">
        <f aca="false">VLOOKUP($A44,[6]CurveFetch!$D$8:$R$1000,8)</f>
        <v>0</v>
      </c>
      <c r="J44" s="138" t="str">
        <f aca="false">VLOOKUP($A44,[6]CurveFetch!$D$8:$R$1000,6)</f>
        <v/>
      </c>
      <c r="K44" s="138" t="n">
        <f aca="false">VLOOKUP($A44,[6]CurveFetch!$D$8:$R$1000,11)</f>
        <v>0.06373049448605</v>
      </c>
      <c r="L44" s="139" t="n">
        <f aca="false">C44-I44</f>
        <v>0</v>
      </c>
      <c r="M44" s="139" t="e">
        <f aca="false">$I44-$J44</f>
        <v>#VALUE!</v>
      </c>
      <c r="N44" s="139" t="n">
        <f aca="false">$C44-$G44</f>
        <v>0</v>
      </c>
    </row>
    <row r="45" customFormat="false" ht="11.25" hidden="false" customHeight="false" outlineLevel="0" collapsed="false">
      <c r="A45" s="46" t="n">
        <f aca="false">DATE(YEAR(A44),MONTH(A44)+1,1)</f>
        <v>47209</v>
      </c>
      <c r="B45" s="138" t="n">
        <f aca="false">VLOOKUP($A45,[6]CurveFetch!$D$8:$R$1000,2)</f>
        <v>5.836</v>
      </c>
      <c r="C45" s="138" t="n">
        <f aca="false">VLOOKUP($A45,[6]CurveFetch!$D$8:$R$1000,7)</f>
        <v>0</v>
      </c>
      <c r="D45" s="138" t="n">
        <f aca="false">VLOOKUP($A45,[6]CurveFetch!$D$8:$R$1000,5)</f>
        <v>0</v>
      </c>
      <c r="E45" s="138" t="n">
        <f aca="false">VLOOKUP($A45,[6]CurveFetch!$D$8:$R$1000,4)</f>
        <v>0</v>
      </c>
      <c r="F45" s="138" t="n">
        <f aca="false">VLOOKUP($A45,[6]CurveFetch!$D$8:$R$1000,15)</f>
        <v>0</v>
      </c>
      <c r="G45" s="138" t="n">
        <f aca="false">VLOOKUP($A45,[6]CurveFetch!$D$8:$R$1000,3)</f>
        <v>0</v>
      </c>
      <c r="H45" s="138" t="n">
        <f aca="false">VLOOKUP($A45,[6]CurveFetch!$D$8:$R$1000,9)</f>
        <v>0</v>
      </c>
      <c r="I45" s="138" t="n">
        <f aca="false">VLOOKUP($A45,[6]CurveFetch!$D$8:$R$1000,8)</f>
        <v>0</v>
      </c>
      <c r="J45" s="138" t="str">
        <f aca="false">VLOOKUP($A45,[6]CurveFetch!$D$8:$R$1000,6)</f>
        <v/>
      </c>
      <c r="K45" s="138" t="n">
        <f aca="false">VLOOKUP($A45,[6]CurveFetch!$D$8:$R$1000,11)</f>
        <v>0.06373049448605</v>
      </c>
      <c r="L45" s="139" t="n">
        <f aca="false">C45-I45</f>
        <v>0</v>
      </c>
      <c r="M45" s="139" t="e">
        <f aca="false">$I45-$J45</f>
        <v>#VALUE!</v>
      </c>
      <c r="N45" s="139" t="n">
        <f aca="false">$C45-$G45</f>
        <v>0</v>
      </c>
    </row>
    <row r="46" customFormat="false" ht="11.25" hidden="false" customHeight="false" outlineLevel="0" collapsed="false">
      <c r="A46" s="46" t="n">
        <f aca="false">DATE(YEAR(A45),MONTH(A45)+1,1)</f>
        <v>47239</v>
      </c>
      <c r="B46" s="138" t="n">
        <f aca="false">VLOOKUP($A46,[6]CurveFetch!$D$8:$R$1000,2)</f>
        <v>5.836</v>
      </c>
      <c r="C46" s="138" t="n">
        <f aca="false">VLOOKUP($A46,[6]CurveFetch!$D$8:$R$1000,7)</f>
        <v>0</v>
      </c>
      <c r="D46" s="138" t="n">
        <f aca="false">VLOOKUP($A46,[6]CurveFetch!$D$8:$R$1000,5)</f>
        <v>0</v>
      </c>
      <c r="E46" s="138" t="n">
        <f aca="false">VLOOKUP($A46,[6]CurveFetch!$D$8:$R$1000,4)</f>
        <v>0</v>
      </c>
      <c r="F46" s="138" t="n">
        <f aca="false">VLOOKUP($A46,[6]CurveFetch!$D$8:$R$1000,15)</f>
        <v>0</v>
      </c>
      <c r="G46" s="138" t="n">
        <f aca="false">VLOOKUP($A46,[6]CurveFetch!$D$8:$R$1000,3)</f>
        <v>0</v>
      </c>
      <c r="H46" s="138" t="n">
        <f aca="false">VLOOKUP($A46,[6]CurveFetch!$D$8:$R$1000,9)</f>
        <v>0</v>
      </c>
      <c r="I46" s="138" t="n">
        <f aca="false">VLOOKUP($A46,[6]CurveFetch!$D$8:$R$1000,8)</f>
        <v>0</v>
      </c>
      <c r="J46" s="138" t="str">
        <f aca="false">VLOOKUP($A46,[6]CurveFetch!$D$8:$R$1000,6)</f>
        <v/>
      </c>
      <c r="K46" s="138" t="n">
        <f aca="false">VLOOKUP($A46,[6]CurveFetch!$D$8:$R$1000,11)</f>
        <v>0.06373049448605</v>
      </c>
      <c r="L46" s="139" t="n">
        <f aca="false">C46-I46</f>
        <v>0</v>
      </c>
      <c r="M46" s="139" t="e">
        <f aca="false">$I46-$J46</f>
        <v>#VALUE!</v>
      </c>
      <c r="N46" s="139" t="n">
        <f aca="false">$C46-$G46</f>
        <v>0</v>
      </c>
    </row>
    <row r="47" customFormat="false" ht="11.25" hidden="false" customHeight="false" outlineLevel="0" collapsed="false">
      <c r="A47" s="46" t="n">
        <f aca="false">DATE(YEAR(A46),MONTH(A46)+1,1)</f>
        <v>47270</v>
      </c>
      <c r="B47" s="138" t="n">
        <f aca="false">VLOOKUP($A47,[6]CurveFetch!$D$8:$R$1000,2)</f>
        <v>5.836</v>
      </c>
      <c r="C47" s="138" t="n">
        <f aca="false">VLOOKUP($A47,[6]CurveFetch!$D$8:$R$1000,7)</f>
        <v>0</v>
      </c>
      <c r="D47" s="138" t="n">
        <f aca="false">VLOOKUP($A47,[6]CurveFetch!$D$8:$R$1000,5)</f>
        <v>0</v>
      </c>
      <c r="E47" s="138" t="n">
        <f aca="false">VLOOKUP($A47,[6]CurveFetch!$D$8:$R$1000,4)</f>
        <v>0</v>
      </c>
      <c r="F47" s="138" t="n">
        <f aca="false">VLOOKUP($A47,[6]CurveFetch!$D$8:$R$1000,15)</f>
        <v>0</v>
      </c>
      <c r="G47" s="138" t="n">
        <f aca="false">VLOOKUP($A47,[6]CurveFetch!$D$8:$R$1000,3)</f>
        <v>0</v>
      </c>
      <c r="H47" s="138" t="n">
        <f aca="false">VLOOKUP($A47,[6]CurveFetch!$D$8:$R$1000,9)</f>
        <v>0</v>
      </c>
      <c r="I47" s="138" t="n">
        <f aca="false">VLOOKUP($A47,[6]CurveFetch!$D$8:$R$1000,8)</f>
        <v>0</v>
      </c>
      <c r="J47" s="138" t="str">
        <f aca="false">VLOOKUP($A47,[6]CurveFetch!$D$8:$R$1000,6)</f>
        <v/>
      </c>
      <c r="K47" s="138" t="n">
        <f aca="false">VLOOKUP($A47,[6]CurveFetch!$D$8:$R$1000,11)</f>
        <v>0.06373049448605</v>
      </c>
      <c r="L47" s="139" t="n">
        <f aca="false">C47-I47</f>
        <v>0</v>
      </c>
      <c r="M47" s="139" t="e">
        <f aca="false">$I47-$J47</f>
        <v>#VALUE!</v>
      </c>
      <c r="N47" s="139" t="n">
        <f aca="false">$C47-$G47</f>
        <v>0</v>
      </c>
    </row>
    <row r="48" customFormat="false" ht="11.25" hidden="false" customHeight="false" outlineLevel="0" collapsed="false">
      <c r="A48" s="46" t="n">
        <f aca="false">DATE(YEAR(A47),MONTH(A47)+1,1)</f>
        <v>47300</v>
      </c>
      <c r="B48" s="138" t="n">
        <f aca="false">VLOOKUP($A48,[6]CurveFetch!$D$8:$R$1000,2)</f>
        <v>5.836</v>
      </c>
      <c r="C48" s="138" t="n">
        <f aca="false">VLOOKUP($A48,[6]CurveFetch!$D$8:$R$1000,7)</f>
        <v>0</v>
      </c>
      <c r="D48" s="138" t="n">
        <f aca="false">VLOOKUP($A48,[6]CurveFetch!$D$8:$R$1000,5)</f>
        <v>0</v>
      </c>
      <c r="E48" s="138" t="n">
        <f aca="false">VLOOKUP($A48,[6]CurveFetch!$D$8:$R$1000,4)</f>
        <v>0</v>
      </c>
      <c r="F48" s="138" t="n">
        <f aca="false">VLOOKUP($A48,[6]CurveFetch!$D$8:$R$1000,15)</f>
        <v>0</v>
      </c>
      <c r="G48" s="138" t="n">
        <f aca="false">VLOOKUP($A48,[6]CurveFetch!$D$8:$R$1000,3)</f>
        <v>0</v>
      </c>
      <c r="H48" s="138" t="n">
        <f aca="false">VLOOKUP($A48,[6]CurveFetch!$D$8:$R$1000,9)</f>
        <v>0</v>
      </c>
      <c r="I48" s="138" t="n">
        <f aca="false">VLOOKUP($A48,[6]CurveFetch!$D$8:$R$1000,8)</f>
        <v>0</v>
      </c>
      <c r="J48" s="138" t="str">
        <f aca="false">VLOOKUP($A48,[6]CurveFetch!$D$8:$R$1000,6)</f>
        <v/>
      </c>
      <c r="K48" s="138" t="n">
        <f aca="false">VLOOKUP($A48,[6]CurveFetch!$D$8:$R$1000,11)</f>
        <v>0.06373049448605</v>
      </c>
      <c r="L48" s="139" t="n">
        <f aca="false">C48-I48</f>
        <v>0</v>
      </c>
      <c r="M48" s="139" t="e">
        <f aca="false">$I48-$J48</f>
        <v>#VALUE!</v>
      </c>
      <c r="N48" s="139" t="n">
        <f aca="false">$C48-$G48</f>
        <v>0</v>
      </c>
    </row>
    <row r="49" customFormat="false" ht="11.25" hidden="false" customHeight="false" outlineLevel="0" collapsed="false">
      <c r="A49" s="46" t="n">
        <f aca="false">DATE(YEAR(A48),MONTH(A48)+1,1)</f>
        <v>47331</v>
      </c>
      <c r="B49" s="138" t="n">
        <f aca="false">VLOOKUP($A49,[6]CurveFetch!$D$8:$R$1000,2)</f>
        <v>5.836</v>
      </c>
      <c r="C49" s="138" t="n">
        <f aca="false">VLOOKUP($A49,[6]CurveFetch!$D$8:$R$1000,7)</f>
        <v>0</v>
      </c>
      <c r="D49" s="138" t="n">
        <f aca="false">VLOOKUP($A49,[6]CurveFetch!$D$8:$R$1000,5)</f>
        <v>0</v>
      </c>
      <c r="E49" s="138" t="n">
        <f aca="false">VLOOKUP($A49,[6]CurveFetch!$D$8:$R$1000,4)</f>
        <v>0</v>
      </c>
      <c r="F49" s="138" t="n">
        <f aca="false">VLOOKUP($A49,[6]CurveFetch!$D$8:$R$1000,15)</f>
        <v>0</v>
      </c>
      <c r="G49" s="138" t="n">
        <f aca="false">VLOOKUP($A49,[6]CurveFetch!$D$8:$R$1000,3)</f>
        <v>0</v>
      </c>
      <c r="H49" s="138" t="n">
        <f aca="false">VLOOKUP($A49,[6]CurveFetch!$D$8:$R$1000,9)</f>
        <v>0</v>
      </c>
      <c r="I49" s="138" t="n">
        <f aca="false">VLOOKUP($A49,[6]CurveFetch!$D$8:$R$1000,8)</f>
        <v>0</v>
      </c>
      <c r="J49" s="138" t="str">
        <f aca="false">VLOOKUP($A49,[6]CurveFetch!$D$8:$R$1000,6)</f>
        <v/>
      </c>
      <c r="K49" s="138" t="n">
        <f aca="false">VLOOKUP($A49,[6]CurveFetch!$D$8:$R$1000,11)</f>
        <v>0.06373049448605</v>
      </c>
      <c r="L49" s="139" t="n">
        <f aca="false">C49-I49</f>
        <v>0</v>
      </c>
      <c r="M49" s="139" t="e">
        <f aca="false">$I49-$J49</f>
        <v>#VALUE!</v>
      </c>
      <c r="N49" s="139" t="n">
        <f aca="false">$C49-$G49</f>
        <v>0</v>
      </c>
    </row>
    <row r="50" customFormat="false" ht="11.25" hidden="false" customHeight="false" outlineLevel="0" collapsed="false">
      <c r="A50" s="46" t="n">
        <f aca="false">DATE(YEAR(A49),MONTH(A49)+1,1)</f>
        <v>47362</v>
      </c>
      <c r="B50" s="138" t="n">
        <f aca="false">VLOOKUP($A50,[6]CurveFetch!$D$8:$R$1000,2)</f>
        <v>5.836</v>
      </c>
      <c r="C50" s="138" t="n">
        <f aca="false">VLOOKUP($A50,[6]CurveFetch!$D$8:$R$1000,7)</f>
        <v>0</v>
      </c>
      <c r="D50" s="138" t="n">
        <f aca="false">VLOOKUP($A50,[6]CurveFetch!$D$8:$R$1000,5)</f>
        <v>0</v>
      </c>
      <c r="E50" s="138" t="n">
        <f aca="false">VLOOKUP($A50,[6]CurveFetch!$D$8:$R$1000,4)</f>
        <v>0</v>
      </c>
      <c r="F50" s="138" t="n">
        <f aca="false">VLOOKUP($A50,[6]CurveFetch!$D$8:$R$1000,15)</f>
        <v>0</v>
      </c>
      <c r="G50" s="138" t="n">
        <f aca="false">VLOOKUP($A50,[6]CurveFetch!$D$8:$R$1000,3)</f>
        <v>0</v>
      </c>
      <c r="H50" s="138" t="n">
        <f aca="false">VLOOKUP($A50,[6]CurveFetch!$D$8:$R$1000,9)</f>
        <v>0</v>
      </c>
      <c r="I50" s="138" t="n">
        <f aca="false">VLOOKUP($A50,[6]CurveFetch!$D$8:$R$1000,8)</f>
        <v>0</v>
      </c>
      <c r="J50" s="138" t="str">
        <f aca="false">VLOOKUP($A50,[6]CurveFetch!$D$8:$R$1000,6)</f>
        <v/>
      </c>
      <c r="K50" s="138" t="n">
        <f aca="false">VLOOKUP($A50,[6]CurveFetch!$D$8:$R$1000,11)</f>
        <v>0.06373049448605</v>
      </c>
      <c r="L50" s="139" t="n">
        <f aca="false">C50-I50</f>
        <v>0</v>
      </c>
      <c r="M50" s="139" t="e">
        <f aca="false">$I50-$J50</f>
        <v>#VALUE!</v>
      </c>
      <c r="N50" s="139" t="n">
        <f aca="false">$C50-$G50</f>
        <v>0</v>
      </c>
    </row>
    <row r="51" customFormat="false" ht="11.25" hidden="false" customHeight="false" outlineLevel="0" collapsed="false">
      <c r="A51" s="46" t="n">
        <f aca="false">DATE(YEAR(A50),MONTH(A50)+1,1)</f>
        <v>47392</v>
      </c>
      <c r="B51" s="138" t="n">
        <f aca="false">VLOOKUP($A51,[6]CurveFetch!$D$8:$R$1000,2)</f>
        <v>5.836</v>
      </c>
      <c r="C51" s="138" t="n">
        <f aca="false">VLOOKUP($A51,[6]CurveFetch!$D$8:$R$1000,7)</f>
        <v>0</v>
      </c>
      <c r="D51" s="138" t="n">
        <f aca="false">VLOOKUP($A51,[6]CurveFetch!$D$8:$R$1000,5)</f>
        <v>0</v>
      </c>
      <c r="E51" s="138" t="n">
        <f aca="false">VLOOKUP($A51,[6]CurveFetch!$D$8:$R$1000,4)</f>
        <v>0</v>
      </c>
      <c r="F51" s="138" t="n">
        <f aca="false">VLOOKUP($A51,[6]CurveFetch!$D$8:$R$1000,15)</f>
        <v>0</v>
      </c>
      <c r="G51" s="138" t="n">
        <f aca="false">VLOOKUP($A51,[6]CurveFetch!$D$8:$R$1000,3)</f>
        <v>0</v>
      </c>
      <c r="H51" s="138" t="n">
        <f aca="false">VLOOKUP($A51,[6]CurveFetch!$D$8:$R$1000,9)</f>
        <v>0</v>
      </c>
      <c r="I51" s="138" t="n">
        <f aca="false">VLOOKUP($A51,[6]CurveFetch!$D$8:$R$1000,8)</f>
        <v>0</v>
      </c>
      <c r="J51" s="138" t="str">
        <f aca="false">VLOOKUP($A51,[6]CurveFetch!$D$8:$R$1000,6)</f>
        <v/>
      </c>
      <c r="K51" s="138" t="n">
        <f aca="false">VLOOKUP($A51,[6]CurveFetch!$D$8:$R$1000,11)</f>
        <v>0.06373049448605</v>
      </c>
      <c r="L51" s="139" t="n">
        <f aca="false">C51-I51</f>
        <v>0</v>
      </c>
      <c r="M51" s="139" t="e">
        <f aca="false">$I51-$J51</f>
        <v>#VALUE!</v>
      </c>
      <c r="N51" s="139" t="n">
        <f aca="false">$C51-$G51</f>
        <v>0</v>
      </c>
    </row>
    <row r="52" customFormat="false" ht="11.25" hidden="false" customHeight="false" outlineLevel="0" collapsed="false">
      <c r="A52" s="46" t="n">
        <f aca="false">DATE(YEAR(A51),MONTH(A51)+1,1)</f>
        <v>47423</v>
      </c>
      <c r="B52" s="138" t="n">
        <f aca="false">VLOOKUP($A52,[6]CurveFetch!$D$8:$R$1000,2)</f>
        <v>5.836</v>
      </c>
      <c r="C52" s="138" t="n">
        <f aca="false">VLOOKUP($A52,[6]CurveFetch!$D$8:$R$1000,7)</f>
        <v>0</v>
      </c>
      <c r="D52" s="138" t="n">
        <f aca="false">VLOOKUP($A52,[6]CurveFetch!$D$8:$R$1000,5)</f>
        <v>0</v>
      </c>
      <c r="E52" s="138" t="n">
        <f aca="false">VLOOKUP($A52,[6]CurveFetch!$D$8:$R$1000,4)</f>
        <v>0</v>
      </c>
      <c r="F52" s="138" t="n">
        <f aca="false">VLOOKUP($A52,[6]CurveFetch!$D$8:$R$1000,15)</f>
        <v>0</v>
      </c>
      <c r="G52" s="138" t="n">
        <f aca="false">VLOOKUP($A52,[6]CurveFetch!$D$8:$R$1000,3)</f>
        <v>0</v>
      </c>
      <c r="H52" s="138" t="n">
        <f aca="false">VLOOKUP($A52,[6]CurveFetch!$D$8:$R$1000,9)</f>
        <v>0</v>
      </c>
      <c r="I52" s="138" t="n">
        <f aca="false">VLOOKUP($A52,[6]CurveFetch!$D$8:$R$1000,8)</f>
        <v>0</v>
      </c>
      <c r="J52" s="138" t="str">
        <f aca="false">VLOOKUP($A52,[6]CurveFetch!$D$8:$R$1000,6)</f>
        <v/>
      </c>
      <c r="K52" s="138" t="n">
        <f aca="false">VLOOKUP($A52,[6]CurveFetch!$D$8:$R$1000,11)</f>
        <v>0.06373049448605</v>
      </c>
      <c r="L52" s="139" t="n">
        <f aca="false">C52-I52</f>
        <v>0</v>
      </c>
      <c r="M52" s="139" t="e">
        <f aca="false">$I52-$J52</f>
        <v>#VALUE!</v>
      </c>
      <c r="N52" s="139" t="n">
        <f aca="false">$C52-$G52</f>
        <v>0</v>
      </c>
    </row>
    <row r="53" customFormat="false" ht="11.25" hidden="false" customHeight="false" outlineLevel="0" collapsed="false">
      <c r="A53" s="46" t="n">
        <f aca="false">DATE(YEAR(A52),MONTH(A52)+1,1)</f>
        <v>47453</v>
      </c>
      <c r="B53" s="138" t="n">
        <f aca="false">VLOOKUP($A53,[6]CurveFetch!$D$8:$R$1000,2)</f>
        <v>5.836</v>
      </c>
      <c r="C53" s="138" t="n">
        <f aca="false">VLOOKUP($A53,[6]CurveFetch!$D$8:$R$1000,7)</f>
        <v>0</v>
      </c>
      <c r="D53" s="138" t="n">
        <f aca="false">VLOOKUP($A53,[6]CurveFetch!$D$8:$R$1000,5)</f>
        <v>0</v>
      </c>
      <c r="E53" s="138" t="n">
        <f aca="false">VLOOKUP($A53,[6]CurveFetch!$D$8:$R$1000,4)</f>
        <v>0</v>
      </c>
      <c r="F53" s="138" t="n">
        <f aca="false">VLOOKUP($A53,[6]CurveFetch!$D$8:$R$1000,15)</f>
        <v>0</v>
      </c>
      <c r="G53" s="138" t="n">
        <f aca="false">VLOOKUP($A53,[6]CurveFetch!$D$8:$R$1000,3)</f>
        <v>0</v>
      </c>
      <c r="H53" s="138" t="n">
        <f aca="false">VLOOKUP($A53,[6]CurveFetch!$D$8:$R$1000,9)</f>
        <v>0</v>
      </c>
      <c r="I53" s="138" t="n">
        <f aca="false">VLOOKUP($A53,[6]CurveFetch!$D$8:$R$1000,8)</f>
        <v>0</v>
      </c>
      <c r="J53" s="138" t="str">
        <f aca="false">VLOOKUP($A53,[6]CurveFetch!$D$8:$R$1000,6)</f>
        <v/>
      </c>
      <c r="K53" s="138" t="n">
        <f aca="false">VLOOKUP($A53,[6]CurveFetch!$D$8:$R$1000,11)</f>
        <v>0.06373049448605</v>
      </c>
      <c r="L53" s="139" t="n">
        <f aca="false">C53-I53</f>
        <v>0</v>
      </c>
      <c r="M53" s="139" t="e">
        <f aca="false">$I53-$J53</f>
        <v>#VALUE!</v>
      </c>
      <c r="N53" s="139" t="n">
        <f aca="false">$C53-$G53</f>
        <v>0</v>
      </c>
    </row>
    <row r="54" customFormat="false" ht="11.25" hidden="false" customHeight="false" outlineLevel="0" collapsed="false">
      <c r="A54" s="46" t="n">
        <f aca="false">DATE(YEAR(A53),MONTH(A53)+1,1)</f>
        <v>47484</v>
      </c>
      <c r="B54" s="138" t="n">
        <f aca="false">VLOOKUP($A54,[6]CurveFetch!$D$8:$R$1000,2)</f>
        <v>5.836</v>
      </c>
      <c r="C54" s="138" t="n">
        <f aca="false">VLOOKUP($A54,[6]CurveFetch!$D$8:$R$1000,7)</f>
        <v>0</v>
      </c>
      <c r="D54" s="138" t="n">
        <f aca="false">VLOOKUP($A54,[6]CurveFetch!$D$8:$R$1000,5)</f>
        <v>0</v>
      </c>
      <c r="E54" s="138" t="n">
        <f aca="false">VLOOKUP($A54,[6]CurveFetch!$D$8:$R$1000,4)</f>
        <v>0</v>
      </c>
      <c r="F54" s="138" t="n">
        <f aca="false">VLOOKUP($A54,[6]CurveFetch!$D$8:$R$1000,15)</f>
        <v>0</v>
      </c>
      <c r="G54" s="138" t="n">
        <f aca="false">VLOOKUP($A54,[6]CurveFetch!$D$8:$R$1000,3)</f>
        <v>0</v>
      </c>
      <c r="H54" s="138" t="n">
        <f aca="false">VLOOKUP($A54,[6]CurveFetch!$D$8:$R$1000,9)</f>
        <v>0</v>
      </c>
      <c r="I54" s="138" t="n">
        <f aca="false">VLOOKUP($A54,[6]CurveFetch!$D$8:$R$1000,8)</f>
        <v>0</v>
      </c>
      <c r="J54" s="138" t="str">
        <f aca="false">VLOOKUP($A54,[6]CurveFetch!$D$8:$R$1000,6)</f>
        <v/>
      </c>
      <c r="K54" s="138" t="n">
        <f aca="false">VLOOKUP($A54,[6]CurveFetch!$D$8:$R$1000,11)</f>
        <v>0.06373049448605</v>
      </c>
      <c r="L54" s="139" t="n">
        <f aca="false">C54-I54</f>
        <v>0</v>
      </c>
      <c r="M54" s="139" t="e">
        <f aca="false">$I54-$J54</f>
        <v>#VALUE!</v>
      </c>
      <c r="N54" s="139" t="n">
        <f aca="false">$C54-$G54</f>
        <v>0</v>
      </c>
    </row>
    <row r="55" customFormat="false" ht="11.25" hidden="false" customHeight="false" outlineLevel="0" collapsed="false">
      <c r="A55" s="46" t="n">
        <f aca="false">DATE(YEAR(A54),MONTH(A54)+1,1)</f>
        <v>47515</v>
      </c>
      <c r="B55" s="138" t="n">
        <f aca="false">VLOOKUP($A55,[6]CurveFetch!$D$8:$R$1000,2)</f>
        <v>5.836</v>
      </c>
      <c r="C55" s="138" t="n">
        <f aca="false">VLOOKUP($A55,[6]CurveFetch!$D$8:$R$1000,7)</f>
        <v>0</v>
      </c>
      <c r="D55" s="138" t="n">
        <f aca="false">VLOOKUP($A55,[6]CurveFetch!$D$8:$R$1000,5)</f>
        <v>0</v>
      </c>
      <c r="E55" s="138" t="n">
        <f aca="false">VLOOKUP($A55,[6]CurveFetch!$D$8:$R$1000,4)</f>
        <v>0</v>
      </c>
      <c r="F55" s="138" t="n">
        <f aca="false">VLOOKUP($A55,[6]CurveFetch!$D$8:$R$1000,15)</f>
        <v>0</v>
      </c>
      <c r="G55" s="138" t="n">
        <f aca="false">VLOOKUP($A55,[6]CurveFetch!$D$8:$R$1000,3)</f>
        <v>0</v>
      </c>
      <c r="H55" s="138" t="n">
        <f aca="false">VLOOKUP($A55,[6]CurveFetch!$D$8:$R$1000,9)</f>
        <v>0</v>
      </c>
      <c r="I55" s="138" t="n">
        <f aca="false">VLOOKUP($A55,[6]CurveFetch!$D$8:$R$1000,8)</f>
        <v>0</v>
      </c>
      <c r="J55" s="138" t="str">
        <f aca="false">VLOOKUP($A55,[6]CurveFetch!$D$8:$R$1000,6)</f>
        <v/>
      </c>
      <c r="K55" s="138" t="n">
        <f aca="false">VLOOKUP($A55,[6]CurveFetch!$D$8:$R$1000,11)</f>
        <v>0.06373049448605</v>
      </c>
      <c r="L55" s="139" t="n">
        <f aca="false">C55-I55</f>
        <v>0</v>
      </c>
      <c r="M55" s="139" t="e">
        <f aca="false">$I55-$J55</f>
        <v>#VALUE!</v>
      </c>
      <c r="N55" s="139" t="n">
        <f aca="false">$C55-$G55</f>
        <v>0</v>
      </c>
    </row>
    <row r="56" customFormat="false" ht="11.25" hidden="false" customHeight="false" outlineLevel="0" collapsed="false">
      <c r="A56" s="46" t="n">
        <f aca="false">DATE(YEAR(A55),MONTH(A55)+1,1)</f>
        <v>47543</v>
      </c>
      <c r="B56" s="138" t="n">
        <f aca="false">VLOOKUP($A56,[6]CurveFetch!$D$8:$R$1000,2)</f>
        <v>5.836</v>
      </c>
      <c r="C56" s="138" t="n">
        <f aca="false">VLOOKUP($A56,[6]CurveFetch!$D$8:$R$1000,7)</f>
        <v>0</v>
      </c>
      <c r="D56" s="138" t="n">
        <f aca="false">VLOOKUP($A56,[6]CurveFetch!$D$8:$R$1000,5)</f>
        <v>0</v>
      </c>
      <c r="E56" s="138" t="n">
        <f aca="false">VLOOKUP($A56,[6]CurveFetch!$D$8:$R$1000,4)</f>
        <v>0</v>
      </c>
      <c r="F56" s="138" t="n">
        <f aca="false">VLOOKUP($A56,[6]CurveFetch!$D$8:$R$1000,15)</f>
        <v>0</v>
      </c>
      <c r="G56" s="138" t="n">
        <f aca="false">VLOOKUP($A56,[6]CurveFetch!$D$8:$R$1000,3)</f>
        <v>0</v>
      </c>
      <c r="H56" s="138" t="n">
        <f aca="false">VLOOKUP($A56,[6]CurveFetch!$D$8:$R$1000,9)</f>
        <v>0</v>
      </c>
      <c r="I56" s="138" t="n">
        <f aca="false">VLOOKUP($A56,[6]CurveFetch!$D$8:$R$1000,8)</f>
        <v>0</v>
      </c>
      <c r="J56" s="138" t="str">
        <f aca="false">VLOOKUP($A56,[6]CurveFetch!$D$8:$R$1000,6)</f>
        <v/>
      </c>
      <c r="K56" s="138" t="n">
        <f aca="false">VLOOKUP($A56,[6]CurveFetch!$D$8:$R$1000,11)</f>
        <v>0.06373049448605</v>
      </c>
      <c r="L56" s="139" t="n">
        <f aca="false">C56-I56</f>
        <v>0</v>
      </c>
      <c r="M56" s="139" t="e">
        <f aca="false">$I56-$J56</f>
        <v>#VALUE!</v>
      </c>
      <c r="N56" s="139" t="n">
        <f aca="false">$C56-$G56</f>
        <v>0</v>
      </c>
    </row>
    <row r="57" customFormat="false" ht="11.25" hidden="false" customHeight="false" outlineLevel="0" collapsed="false">
      <c r="A57" s="46" t="n">
        <f aca="false">DATE(YEAR(A56),MONTH(A56)+1,1)</f>
        <v>47574</v>
      </c>
      <c r="B57" s="138" t="n">
        <f aca="false">VLOOKUP($A57,[6]CurveFetch!$D$8:$R$1000,2)</f>
        <v>5.836</v>
      </c>
      <c r="C57" s="138" t="n">
        <f aca="false">VLOOKUP($A57,[6]CurveFetch!$D$8:$R$1000,7)</f>
        <v>0</v>
      </c>
      <c r="D57" s="138" t="n">
        <f aca="false">VLOOKUP($A57,[6]CurveFetch!$D$8:$R$1000,5)</f>
        <v>0</v>
      </c>
      <c r="E57" s="138" t="n">
        <f aca="false">VLOOKUP($A57,[6]CurveFetch!$D$8:$R$1000,4)</f>
        <v>0</v>
      </c>
      <c r="F57" s="138" t="n">
        <f aca="false">VLOOKUP($A57,[6]CurveFetch!$D$8:$R$1000,15)</f>
        <v>0</v>
      </c>
      <c r="G57" s="138" t="n">
        <f aca="false">VLOOKUP($A57,[6]CurveFetch!$D$8:$R$1000,3)</f>
        <v>0</v>
      </c>
      <c r="H57" s="138" t="n">
        <f aca="false">VLOOKUP($A57,[6]CurveFetch!$D$8:$R$1000,9)</f>
        <v>0</v>
      </c>
      <c r="I57" s="138" t="n">
        <f aca="false">VLOOKUP($A57,[6]CurveFetch!$D$8:$R$1000,8)</f>
        <v>0</v>
      </c>
      <c r="J57" s="138" t="str">
        <f aca="false">VLOOKUP($A57,[6]CurveFetch!$D$8:$R$1000,6)</f>
        <v/>
      </c>
      <c r="K57" s="138" t="n">
        <f aca="false">VLOOKUP($A57,[6]CurveFetch!$D$8:$R$1000,11)</f>
        <v>0.06373049448605</v>
      </c>
      <c r="L57" s="139" t="n">
        <f aca="false">C57-I57</f>
        <v>0</v>
      </c>
      <c r="M57" s="139" t="e">
        <f aca="false">$I57-$J57</f>
        <v>#VALUE!</v>
      </c>
      <c r="N57" s="139" t="n">
        <f aca="false">$C57-$G57</f>
        <v>0</v>
      </c>
    </row>
    <row r="58" customFormat="false" ht="11.25" hidden="false" customHeight="false" outlineLevel="0" collapsed="false">
      <c r="A58" s="46" t="n">
        <f aca="false">DATE(YEAR(A57),MONTH(A57)+1,1)</f>
        <v>47604</v>
      </c>
      <c r="B58" s="138" t="n">
        <f aca="false">VLOOKUP($A58,[6]CurveFetch!$D$8:$R$1000,2)</f>
        <v>5.836</v>
      </c>
      <c r="C58" s="138" t="n">
        <f aca="false">VLOOKUP($A58,[6]CurveFetch!$D$8:$R$1000,7)</f>
        <v>0</v>
      </c>
      <c r="D58" s="138" t="n">
        <f aca="false">VLOOKUP($A58,[6]CurveFetch!$D$8:$R$1000,5)</f>
        <v>0</v>
      </c>
      <c r="E58" s="138" t="n">
        <f aca="false">VLOOKUP($A58,[6]CurveFetch!$D$8:$R$1000,4)</f>
        <v>0</v>
      </c>
      <c r="F58" s="138" t="n">
        <f aca="false">VLOOKUP($A58,[6]CurveFetch!$D$8:$R$1000,15)</f>
        <v>0</v>
      </c>
      <c r="G58" s="138" t="n">
        <f aca="false">VLOOKUP($A58,[6]CurveFetch!$D$8:$R$1000,3)</f>
        <v>0</v>
      </c>
      <c r="H58" s="138" t="n">
        <f aca="false">VLOOKUP($A58,[6]CurveFetch!$D$8:$R$1000,9)</f>
        <v>0</v>
      </c>
      <c r="I58" s="138" t="n">
        <f aca="false">VLOOKUP($A58,[6]CurveFetch!$D$8:$R$1000,8)</f>
        <v>0</v>
      </c>
      <c r="J58" s="138" t="str">
        <f aca="false">VLOOKUP($A58,[6]CurveFetch!$D$8:$R$1000,6)</f>
        <v/>
      </c>
      <c r="K58" s="138" t="n">
        <f aca="false">VLOOKUP($A58,[6]CurveFetch!$D$8:$R$1000,11)</f>
        <v>0.06373049448605</v>
      </c>
      <c r="L58" s="139" t="n">
        <f aca="false">C58-I58</f>
        <v>0</v>
      </c>
      <c r="M58" s="139" t="e">
        <f aca="false">$I58-$J58</f>
        <v>#VALUE!</v>
      </c>
      <c r="N58" s="139" t="n">
        <f aca="false">$C58-$G58</f>
        <v>0</v>
      </c>
    </row>
    <row r="59" customFormat="false" ht="11.25" hidden="false" customHeight="false" outlineLevel="0" collapsed="false">
      <c r="A59" s="46" t="n">
        <f aca="false">DATE(YEAR(A58),MONTH(A58)+1,1)</f>
        <v>47635</v>
      </c>
      <c r="B59" s="138" t="n">
        <f aca="false">VLOOKUP($A59,[6]CurveFetch!$D$8:$R$1000,2)</f>
        <v>5.836</v>
      </c>
      <c r="C59" s="138" t="n">
        <f aca="false">VLOOKUP($A59,[6]CurveFetch!$D$8:$R$1000,7)</f>
        <v>0</v>
      </c>
      <c r="D59" s="138" t="n">
        <f aca="false">VLOOKUP($A59,[6]CurveFetch!$D$8:$R$1000,5)</f>
        <v>0</v>
      </c>
      <c r="E59" s="138" t="n">
        <f aca="false">VLOOKUP($A59,[6]CurveFetch!$D$8:$R$1000,4)</f>
        <v>0</v>
      </c>
      <c r="F59" s="138" t="n">
        <f aca="false">VLOOKUP($A59,[6]CurveFetch!$D$8:$R$1000,15)</f>
        <v>0</v>
      </c>
      <c r="G59" s="138" t="n">
        <f aca="false">VLOOKUP($A59,[6]CurveFetch!$D$8:$R$1000,3)</f>
        <v>0</v>
      </c>
      <c r="H59" s="138" t="n">
        <f aca="false">VLOOKUP($A59,[6]CurveFetch!$D$8:$R$1000,9)</f>
        <v>0</v>
      </c>
      <c r="I59" s="138" t="n">
        <f aca="false">VLOOKUP($A59,[6]CurveFetch!$D$8:$R$1000,8)</f>
        <v>0</v>
      </c>
      <c r="J59" s="138" t="str">
        <f aca="false">VLOOKUP($A59,[6]CurveFetch!$D$8:$R$1000,6)</f>
        <v/>
      </c>
      <c r="K59" s="138" t="n">
        <f aca="false">VLOOKUP($A59,[6]CurveFetch!$D$8:$R$1000,11)</f>
        <v>0.06373049448605</v>
      </c>
      <c r="L59" s="139" t="n">
        <f aca="false">C59-I59</f>
        <v>0</v>
      </c>
      <c r="M59" s="139" t="e">
        <f aca="false">$I59-$J59</f>
        <v>#VALUE!</v>
      </c>
      <c r="N59" s="139" t="n">
        <f aca="false">$C59-$G59</f>
        <v>0</v>
      </c>
    </row>
    <row r="60" customFormat="false" ht="11.25" hidden="false" customHeight="false" outlineLevel="0" collapsed="false">
      <c r="A60" s="46" t="n">
        <f aca="false">DATE(YEAR(A59),MONTH(A59)+1,1)</f>
        <v>47665</v>
      </c>
      <c r="B60" s="138" t="n">
        <f aca="false">VLOOKUP($A60,[6]CurveFetch!$D$8:$R$1000,2)</f>
        <v>5.836</v>
      </c>
      <c r="C60" s="138" t="n">
        <f aca="false">VLOOKUP($A60,[6]CurveFetch!$D$8:$R$1000,7)</f>
        <v>0</v>
      </c>
      <c r="D60" s="138" t="n">
        <f aca="false">VLOOKUP($A60,[6]CurveFetch!$D$8:$R$1000,5)</f>
        <v>0</v>
      </c>
      <c r="E60" s="138" t="n">
        <f aca="false">VLOOKUP($A60,[6]CurveFetch!$D$8:$R$1000,4)</f>
        <v>0</v>
      </c>
      <c r="F60" s="138" t="n">
        <f aca="false">VLOOKUP($A60,[6]CurveFetch!$D$8:$R$1000,15)</f>
        <v>0</v>
      </c>
      <c r="G60" s="138" t="n">
        <f aca="false">VLOOKUP($A60,[6]CurveFetch!$D$8:$R$1000,3)</f>
        <v>0</v>
      </c>
      <c r="H60" s="138" t="n">
        <f aca="false">VLOOKUP($A60,[6]CurveFetch!$D$8:$R$1000,9)</f>
        <v>0</v>
      </c>
      <c r="I60" s="138" t="n">
        <f aca="false">VLOOKUP($A60,[6]CurveFetch!$D$8:$R$1000,8)</f>
        <v>0</v>
      </c>
      <c r="J60" s="138" t="str">
        <f aca="false">VLOOKUP($A60,[6]CurveFetch!$D$8:$R$1000,6)</f>
        <v/>
      </c>
      <c r="K60" s="138" t="n">
        <f aca="false">VLOOKUP($A60,[6]CurveFetch!$D$8:$R$1000,11)</f>
        <v>0.06373049448605</v>
      </c>
      <c r="L60" s="139" t="n">
        <f aca="false">C60-I60</f>
        <v>0</v>
      </c>
      <c r="M60" s="139" t="e">
        <f aca="false">$I60-$J60</f>
        <v>#VALUE!</v>
      </c>
      <c r="N60" s="139" t="n">
        <f aca="false">$C60-$G60</f>
        <v>0</v>
      </c>
    </row>
    <row r="61" customFormat="false" ht="11.25" hidden="false" customHeight="false" outlineLevel="0" collapsed="false">
      <c r="A61" s="46" t="n">
        <f aca="false">DATE(YEAR(A60),MONTH(A60)+1,1)</f>
        <v>47696</v>
      </c>
      <c r="B61" s="138" t="n">
        <f aca="false">VLOOKUP($A61,[6]CurveFetch!$D$8:$R$1000,2)</f>
        <v>5.836</v>
      </c>
      <c r="C61" s="138" t="n">
        <f aca="false">VLOOKUP($A61,[6]CurveFetch!$D$8:$R$1000,7)</f>
        <v>0</v>
      </c>
      <c r="D61" s="138" t="n">
        <f aca="false">VLOOKUP($A61,[6]CurveFetch!$D$8:$R$1000,5)</f>
        <v>0</v>
      </c>
      <c r="E61" s="138" t="n">
        <f aca="false">VLOOKUP($A61,[6]CurveFetch!$D$8:$R$1000,4)</f>
        <v>0</v>
      </c>
      <c r="F61" s="138" t="n">
        <f aca="false">VLOOKUP($A61,[6]CurveFetch!$D$8:$R$1000,15)</f>
        <v>0</v>
      </c>
      <c r="G61" s="138" t="n">
        <f aca="false">VLOOKUP($A61,[6]CurveFetch!$D$8:$R$1000,3)</f>
        <v>0</v>
      </c>
      <c r="H61" s="138" t="n">
        <f aca="false">VLOOKUP($A61,[6]CurveFetch!$D$8:$R$1000,9)</f>
        <v>0</v>
      </c>
      <c r="I61" s="138" t="n">
        <f aca="false">VLOOKUP($A61,[6]CurveFetch!$D$8:$R$1000,8)</f>
        <v>0</v>
      </c>
      <c r="J61" s="138" t="str">
        <f aca="false">VLOOKUP($A61,[6]CurveFetch!$D$8:$R$1000,6)</f>
        <v/>
      </c>
      <c r="K61" s="138" t="n">
        <f aca="false">VLOOKUP($A61,[6]CurveFetch!$D$8:$R$1000,11)</f>
        <v>0.06373049448605</v>
      </c>
      <c r="L61" s="139" t="n">
        <f aca="false">C61-I61</f>
        <v>0</v>
      </c>
      <c r="M61" s="139" t="e">
        <f aca="false">$I61-$J61</f>
        <v>#VALUE!</v>
      </c>
      <c r="N61" s="139" t="n">
        <f aca="false">$C61-$G61</f>
        <v>0</v>
      </c>
    </row>
    <row r="62" customFormat="false" ht="11.25" hidden="false" customHeight="false" outlineLevel="0" collapsed="false">
      <c r="A62" s="46" t="n">
        <f aca="false">DATE(YEAR(A61),MONTH(A61)+1,1)</f>
        <v>47727</v>
      </c>
      <c r="B62" s="138" t="n">
        <f aca="false">VLOOKUP($A62,[6]CurveFetch!$D$8:$R$1000,2)</f>
        <v>5.836</v>
      </c>
      <c r="C62" s="138" t="n">
        <f aca="false">VLOOKUP($A62,[6]CurveFetch!$D$8:$R$1000,7)</f>
        <v>0</v>
      </c>
      <c r="D62" s="138" t="n">
        <f aca="false">VLOOKUP($A62,[6]CurveFetch!$D$8:$R$1000,5)</f>
        <v>0</v>
      </c>
      <c r="E62" s="138" t="n">
        <f aca="false">VLOOKUP($A62,[6]CurveFetch!$D$8:$R$1000,4)</f>
        <v>0</v>
      </c>
      <c r="F62" s="138" t="n">
        <f aca="false">VLOOKUP($A62,[6]CurveFetch!$D$8:$R$1000,15)</f>
        <v>0</v>
      </c>
      <c r="G62" s="138" t="n">
        <f aca="false">VLOOKUP($A62,[6]CurveFetch!$D$8:$R$1000,3)</f>
        <v>0</v>
      </c>
      <c r="H62" s="138" t="n">
        <f aca="false">VLOOKUP($A62,[6]CurveFetch!$D$8:$R$1000,9)</f>
        <v>0</v>
      </c>
      <c r="I62" s="138" t="n">
        <f aca="false">VLOOKUP($A62,[6]CurveFetch!$D$8:$R$1000,8)</f>
        <v>0</v>
      </c>
      <c r="J62" s="138" t="str">
        <f aca="false">VLOOKUP($A62,[6]CurveFetch!$D$8:$R$1000,6)</f>
        <v/>
      </c>
      <c r="K62" s="138" t="n">
        <f aca="false">VLOOKUP($A62,[6]CurveFetch!$D$8:$R$1000,11)</f>
        <v>0.06373049448605</v>
      </c>
      <c r="L62" s="139" t="n">
        <f aca="false">C62-I62</f>
        <v>0</v>
      </c>
      <c r="M62" s="139" t="e">
        <f aca="false">$I62-$J62</f>
        <v>#VALUE!</v>
      </c>
      <c r="N62" s="139" t="n">
        <f aca="false">$C62-$G62</f>
        <v>0</v>
      </c>
    </row>
    <row r="63" customFormat="false" ht="11.25" hidden="false" customHeight="false" outlineLevel="0" collapsed="false">
      <c r="A63" s="46" t="n">
        <f aca="false">DATE(YEAR(A62),MONTH(A62)+1,1)</f>
        <v>47757</v>
      </c>
      <c r="B63" s="138" t="n">
        <f aca="false">VLOOKUP($A63,[6]CurveFetch!$D$8:$R$1000,2)</f>
        <v>5.836</v>
      </c>
      <c r="C63" s="138" t="n">
        <f aca="false">VLOOKUP($A63,[6]CurveFetch!$D$8:$R$1000,7)</f>
        <v>0</v>
      </c>
      <c r="D63" s="138" t="n">
        <f aca="false">VLOOKUP($A63,[6]CurveFetch!$D$8:$R$1000,5)</f>
        <v>0</v>
      </c>
      <c r="E63" s="138" t="n">
        <f aca="false">VLOOKUP($A63,[6]CurveFetch!$D$8:$R$1000,4)</f>
        <v>0</v>
      </c>
      <c r="F63" s="138" t="n">
        <f aca="false">VLOOKUP($A63,[6]CurveFetch!$D$8:$R$1000,15)</f>
        <v>0</v>
      </c>
      <c r="G63" s="138" t="n">
        <f aca="false">VLOOKUP($A63,[6]CurveFetch!$D$8:$R$1000,3)</f>
        <v>0</v>
      </c>
      <c r="H63" s="138" t="n">
        <f aca="false">VLOOKUP($A63,[6]CurveFetch!$D$8:$R$1000,9)</f>
        <v>0</v>
      </c>
      <c r="I63" s="138" t="n">
        <f aca="false">VLOOKUP($A63,[6]CurveFetch!$D$8:$R$1000,8)</f>
        <v>0</v>
      </c>
      <c r="J63" s="138" t="str">
        <f aca="false">VLOOKUP($A63,[6]CurveFetch!$D$8:$R$1000,6)</f>
        <v/>
      </c>
      <c r="K63" s="138" t="n">
        <f aca="false">VLOOKUP($A63,[6]CurveFetch!$D$8:$R$1000,11)</f>
        <v>0.06373049448605</v>
      </c>
      <c r="L63" s="139" t="n">
        <f aca="false">C63-I63</f>
        <v>0</v>
      </c>
      <c r="M63" s="139" t="e">
        <f aca="false">$I63-$J63</f>
        <v>#VALUE!</v>
      </c>
      <c r="N63" s="139" t="n">
        <f aca="false">$C63-$G63</f>
        <v>0</v>
      </c>
    </row>
    <row r="64" customFormat="false" ht="11.25" hidden="false" customHeight="false" outlineLevel="0" collapsed="false">
      <c r="A64" s="46" t="n">
        <f aca="false">DATE(YEAR(A63),MONTH(A63)+1,1)</f>
        <v>47788</v>
      </c>
      <c r="B64" s="138" t="n">
        <f aca="false">VLOOKUP($A64,[6]CurveFetch!$D$8:$R$1000,2)</f>
        <v>5.836</v>
      </c>
      <c r="C64" s="138" t="n">
        <f aca="false">VLOOKUP($A64,[6]CurveFetch!$D$8:$R$1000,7)</f>
        <v>0</v>
      </c>
      <c r="D64" s="138" t="n">
        <f aca="false">VLOOKUP($A64,[6]CurveFetch!$D$8:$R$1000,5)</f>
        <v>0</v>
      </c>
      <c r="E64" s="138" t="n">
        <f aca="false">VLOOKUP($A64,[6]CurveFetch!$D$8:$R$1000,4)</f>
        <v>0</v>
      </c>
      <c r="F64" s="138" t="n">
        <f aca="false">VLOOKUP($A64,[6]CurveFetch!$D$8:$R$1000,15)</f>
        <v>0</v>
      </c>
      <c r="G64" s="138" t="n">
        <f aca="false">VLOOKUP($A64,[6]CurveFetch!$D$8:$R$1000,3)</f>
        <v>0</v>
      </c>
      <c r="H64" s="138" t="n">
        <f aca="false">VLOOKUP($A64,[6]CurveFetch!$D$8:$R$1000,9)</f>
        <v>0</v>
      </c>
      <c r="I64" s="138" t="n">
        <f aca="false">VLOOKUP($A64,[6]CurveFetch!$D$8:$R$1000,8)</f>
        <v>0</v>
      </c>
      <c r="J64" s="138" t="str">
        <f aca="false">VLOOKUP($A64,[6]CurveFetch!$D$8:$R$1000,6)</f>
        <v/>
      </c>
      <c r="K64" s="138" t="n">
        <f aca="false">VLOOKUP($A64,[6]CurveFetch!$D$8:$R$1000,11)</f>
        <v>0.06373049448605</v>
      </c>
      <c r="L64" s="139" t="n">
        <f aca="false">C64-I64</f>
        <v>0</v>
      </c>
      <c r="M64" s="139" t="e">
        <f aca="false">$I64-$J64</f>
        <v>#VALUE!</v>
      </c>
      <c r="N64" s="139" t="n">
        <f aca="false">$C64-$G64</f>
        <v>0</v>
      </c>
    </row>
    <row r="65" customFormat="false" ht="11.25" hidden="false" customHeight="false" outlineLevel="0" collapsed="false">
      <c r="A65" s="46" t="n">
        <f aca="false">DATE(YEAR(A64),MONTH(A64)+1,1)</f>
        <v>47818</v>
      </c>
      <c r="B65" s="138" t="n">
        <f aca="false">VLOOKUP($A65,[6]CurveFetch!$D$8:$R$1000,2)</f>
        <v>5.836</v>
      </c>
      <c r="C65" s="138" t="n">
        <f aca="false">VLOOKUP($A65,[6]CurveFetch!$D$8:$R$1000,7)</f>
        <v>0</v>
      </c>
      <c r="D65" s="138" t="n">
        <f aca="false">VLOOKUP($A65,[6]CurveFetch!$D$8:$R$1000,5)</f>
        <v>0</v>
      </c>
      <c r="E65" s="138" t="n">
        <f aca="false">VLOOKUP($A65,[6]CurveFetch!$D$8:$R$1000,4)</f>
        <v>0</v>
      </c>
      <c r="F65" s="138" t="n">
        <f aca="false">VLOOKUP($A65,[6]CurveFetch!$D$8:$R$1000,15)</f>
        <v>0</v>
      </c>
      <c r="G65" s="138" t="n">
        <f aca="false">VLOOKUP($A65,[6]CurveFetch!$D$8:$R$1000,3)</f>
        <v>0</v>
      </c>
      <c r="H65" s="138" t="n">
        <f aca="false">VLOOKUP($A65,[6]CurveFetch!$D$8:$R$1000,9)</f>
        <v>0</v>
      </c>
      <c r="I65" s="138" t="n">
        <f aca="false">VLOOKUP($A65,[6]CurveFetch!$D$8:$R$1000,8)</f>
        <v>0</v>
      </c>
      <c r="J65" s="138" t="str">
        <f aca="false">VLOOKUP($A65,[6]CurveFetch!$D$8:$R$1000,6)</f>
        <v/>
      </c>
      <c r="K65" s="138" t="n">
        <f aca="false">VLOOKUP($A65,[6]CurveFetch!$D$8:$R$1000,11)</f>
        <v>0.06373049448605</v>
      </c>
      <c r="L65" s="139" t="n">
        <f aca="false">C65-I65</f>
        <v>0</v>
      </c>
      <c r="M65" s="139" t="e">
        <f aca="false">$I65-$J65</f>
        <v>#VALUE!</v>
      </c>
      <c r="N65" s="139" t="n">
        <f aca="false">$C65-$G65</f>
        <v>0</v>
      </c>
    </row>
    <row r="66" customFormat="false" ht="11.25" hidden="false" customHeight="false" outlineLevel="0" collapsed="false">
      <c r="A66" s="46" t="n">
        <f aca="false">DATE(YEAR(A65),MONTH(A65)+1,1)</f>
        <v>47849</v>
      </c>
      <c r="B66" s="138" t="n">
        <f aca="false">VLOOKUP($A66,[6]CurveFetch!$D$8:$R$1000,2)</f>
        <v>5.836</v>
      </c>
      <c r="C66" s="138" t="n">
        <f aca="false">VLOOKUP($A66,[6]CurveFetch!$D$8:$R$1000,7)</f>
        <v>0</v>
      </c>
      <c r="D66" s="138" t="n">
        <f aca="false">VLOOKUP($A66,[6]CurveFetch!$D$8:$R$1000,5)</f>
        <v>0</v>
      </c>
      <c r="E66" s="138" t="n">
        <f aca="false">VLOOKUP($A66,[6]CurveFetch!$D$8:$R$1000,4)</f>
        <v>0</v>
      </c>
      <c r="F66" s="138" t="n">
        <f aca="false">VLOOKUP($A66,[6]CurveFetch!$D$8:$R$1000,15)</f>
        <v>0</v>
      </c>
      <c r="G66" s="138" t="n">
        <f aca="false">VLOOKUP($A66,[6]CurveFetch!$D$8:$R$1000,3)</f>
        <v>0</v>
      </c>
      <c r="H66" s="138" t="n">
        <f aca="false">VLOOKUP($A66,[6]CurveFetch!$D$8:$R$1000,9)</f>
        <v>0</v>
      </c>
      <c r="I66" s="138" t="n">
        <f aca="false">VLOOKUP($A66,[6]CurveFetch!$D$8:$R$1000,8)</f>
        <v>0</v>
      </c>
      <c r="J66" s="138" t="str">
        <f aca="false">VLOOKUP($A66,[6]CurveFetch!$D$8:$R$1000,6)</f>
        <v/>
      </c>
      <c r="K66" s="138" t="n">
        <f aca="false">VLOOKUP($A66,[6]CurveFetch!$D$8:$R$1000,11)</f>
        <v>0.06373049448605</v>
      </c>
      <c r="L66" s="139" t="n">
        <f aca="false">C66-I66</f>
        <v>0</v>
      </c>
      <c r="M66" s="139" t="e">
        <f aca="false">$I66-$J66</f>
        <v>#VALUE!</v>
      </c>
      <c r="N66" s="139" t="n">
        <f aca="false">$C66-$G66</f>
        <v>0</v>
      </c>
    </row>
    <row r="67" customFormat="false" ht="11.25" hidden="false" customHeight="false" outlineLevel="0" collapsed="false">
      <c r="A67" s="46" t="n">
        <f aca="false">DATE(YEAR(A66),MONTH(A66)+1,1)</f>
        <v>47880</v>
      </c>
      <c r="B67" s="138" t="n">
        <f aca="false">VLOOKUP($A67,[6]CurveFetch!$D$8:$R$1000,2)</f>
        <v>5.836</v>
      </c>
      <c r="C67" s="138" t="n">
        <f aca="false">VLOOKUP($A67,[6]CurveFetch!$D$8:$R$1000,7)</f>
        <v>0</v>
      </c>
      <c r="D67" s="138" t="n">
        <f aca="false">VLOOKUP($A67,[6]CurveFetch!$D$8:$R$1000,5)</f>
        <v>0</v>
      </c>
      <c r="E67" s="138" t="n">
        <f aca="false">VLOOKUP($A67,[6]CurveFetch!$D$8:$R$1000,4)</f>
        <v>0</v>
      </c>
      <c r="F67" s="138" t="n">
        <f aca="false">VLOOKUP($A67,[6]CurveFetch!$D$8:$R$1000,15)</f>
        <v>0</v>
      </c>
      <c r="G67" s="138" t="n">
        <f aca="false">VLOOKUP($A67,[6]CurveFetch!$D$8:$R$1000,3)</f>
        <v>0</v>
      </c>
      <c r="H67" s="138" t="n">
        <f aca="false">VLOOKUP($A67,[6]CurveFetch!$D$8:$R$1000,9)</f>
        <v>0</v>
      </c>
      <c r="I67" s="138" t="n">
        <f aca="false">VLOOKUP($A67,[6]CurveFetch!$D$8:$R$1000,8)</f>
        <v>0</v>
      </c>
      <c r="J67" s="138" t="str">
        <f aca="false">VLOOKUP($A67,[6]CurveFetch!$D$8:$R$1000,6)</f>
        <v/>
      </c>
      <c r="K67" s="138" t="n">
        <f aca="false">VLOOKUP($A67,[6]CurveFetch!$D$8:$R$1000,11)</f>
        <v>0.06373049448605</v>
      </c>
      <c r="L67" s="139" t="n">
        <f aca="false">C67-I67</f>
        <v>0</v>
      </c>
      <c r="M67" s="139" t="e">
        <f aca="false">$I67-$J67</f>
        <v>#VALUE!</v>
      </c>
      <c r="N67" s="139" t="n">
        <f aca="false">$C67-$G67</f>
        <v>0</v>
      </c>
    </row>
    <row r="68" customFormat="false" ht="11.25" hidden="false" customHeight="false" outlineLevel="0" collapsed="false">
      <c r="A68" s="46" t="n">
        <f aca="false">DATE(YEAR(A67),MONTH(A67)+1,1)</f>
        <v>47908</v>
      </c>
      <c r="B68" s="138" t="n">
        <f aca="false">VLOOKUP($A68,[6]CurveFetch!$D$8:$R$1000,2)</f>
        <v>5.836</v>
      </c>
      <c r="C68" s="138" t="n">
        <f aca="false">VLOOKUP($A68,[6]CurveFetch!$D$8:$R$1000,7)</f>
        <v>0</v>
      </c>
      <c r="D68" s="138" t="n">
        <f aca="false">VLOOKUP($A68,[6]CurveFetch!$D$8:$R$1000,5)</f>
        <v>0</v>
      </c>
      <c r="E68" s="138" t="n">
        <f aca="false">VLOOKUP($A68,[6]CurveFetch!$D$8:$R$1000,4)</f>
        <v>0</v>
      </c>
      <c r="F68" s="138" t="n">
        <f aca="false">VLOOKUP($A68,[6]CurveFetch!$D$8:$R$1000,15)</f>
        <v>0</v>
      </c>
      <c r="G68" s="138" t="n">
        <f aca="false">VLOOKUP($A68,[6]CurveFetch!$D$8:$R$1000,3)</f>
        <v>0</v>
      </c>
      <c r="H68" s="138" t="n">
        <f aca="false">VLOOKUP($A68,[6]CurveFetch!$D$8:$R$1000,9)</f>
        <v>0</v>
      </c>
      <c r="I68" s="138" t="n">
        <f aca="false">VLOOKUP($A68,[6]CurveFetch!$D$8:$R$1000,8)</f>
        <v>0</v>
      </c>
      <c r="J68" s="138" t="str">
        <f aca="false">VLOOKUP($A68,[6]CurveFetch!$D$8:$R$1000,6)</f>
        <v/>
      </c>
      <c r="K68" s="138" t="n">
        <f aca="false">VLOOKUP($A68,[6]CurveFetch!$D$8:$R$1000,11)</f>
        <v>0.06373049448605</v>
      </c>
      <c r="L68" s="139" t="n">
        <f aca="false">C68-I68</f>
        <v>0</v>
      </c>
      <c r="M68" s="139" t="e">
        <f aca="false">$I68-$J68</f>
        <v>#VALUE!</v>
      </c>
      <c r="N68" s="139" t="n">
        <f aca="false">$C68-$G68</f>
        <v>0</v>
      </c>
    </row>
    <row r="69" customFormat="false" ht="11.25" hidden="false" customHeight="false" outlineLevel="0" collapsed="false">
      <c r="A69" s="46" t="n">
        <f aca="false">DATE(YEAR(A68),MONTH(A68)+1,1)</f>
        <v>47939</v>
      </c>
      <c r="B69" s="138" t="n">
        <f aca="false">VLOOKUP($A69,[6]CurveFetch!$D$8:$R$1000,2)</f>
        <v>5.836</v>
      </c>
      <c r="C69" s="138" t="n">
        <f aca="false">VLOOKUP($A69,[6]CurveFetch!$D$8:$R$1000,7)</f>
        <v>0</v>
      </c>
      <c r="D69" s="138" t="n">
        <f aca="false">VLOOKUP($A69,[6]CurveFetch!$D$8:$R$1000,5)</f>
        <v>0</v>
      </c>
      <c r="E69" s="138" t="n">
        <f aca="false">VLOOKUP($A69,[6]CurveFetch!$D$8:$R$1000,4)</f>
        <v>0</v>
      </c>
      <c r="F69" s="138" t="n">
        <f aca="false">VLOOKUP($A69,[6]CurveFetch!$D$8:$R$1000,15)</f>
        <v>0</v>
      </c>
      <c r="G69" s="138" t="n">
        <f aca="false">VLOOKUP($A69,[6]CurveFetch!$D$8:$R$1000,3)</f>
        <v>0</v>
      </c>
      <c r="H69" s="138" t="n">
        <f aca="false">VLOOKUP($A69,[6]CurveFetch!$D$8:$R$1000,9)</f>
        <v>0</v>
      </c>
      <c r="I69" s="138" t="n">
        <f aca="false">VLOOKUP($A69,[6]CurveFetch!$D$8:$R$1000,8)</f>
        <v>0</v>
      </c>
      <c r="J69" s="138" t="str">
        <f aca="false">VLOOKUP($A69,[6]CurveFetch!$D$8:$R$1000,6)</f>
        <v/>
      </c>
      <c r="K69" s="138" t="n">
        <f aca="false">VLOOKUP($A69,[6]CurveFetch!$D$8:$R$1000,11)</f>
        <v>0.06373049448605</v>
      </c>
      <c r="L69" s="139" t="n">
        <f aca="false">C69-I69</f>
        <v>0</v>
      </c>
      <c r="M69" s="139" t="e">
        <f aca="false">$I69-$J69</f>
        <v>#VALUE!</v>
      </c>
      <c r="N69" s="139" t="n">
        <f aca="false">$C69-$G69</f>
        <v>0</v>
      </c>
    </row>
    <row r="70" customFormat="false" ht="11.25" hidden="false" customHeight="false" outlineLevel="0" collapsed="false">
      <c r="A70" s="46" t="n">
        <f aca="false">DATE(YEAR(A69),MONTH(A69)+1,1)</f>
        <v>47969</v>
      </c>
      <c r="B70" s="138" t="n">
        <f aca="false">VLOOKUP($A70,[6]CurveFetch!$D$8:$R$1000,2)</f>
        <v>5.836</v>
      </c>
      <c r="C70" s="138" t="n">
        <f aca="false">VLOOKUP($A70,[6]CurveFetch!$D$8:$R$1000,7)</f>
        <v>0</v>
      </c>
      <c r="D70" s="138" t="n">
        <f aca="false">VLOOKUP($A70,[6]CurveFetch!$D$8:$R$1000,5)</f>
        <v>0</v>
      </c>
      <c r="E70" s="138" t="n">
        <f aca="false">VLOOKUP($A70,[6]CurveFetch!$D$8:$R$1000,4)</f>
        <v>0</v>
      </c>
      <c r="F70" s="138" t="n">
        <f aca="false">VLOOKUP($A70,[6]CurveFetch!$D$8:$R$1000,15)</f>
        <v>0</v>
      </c>
      <c r="G70" s="138" t="n">
        <f aca="false">VLOOKUP($A70,[6]CurveFetch!$D$8:$R$1000,3)</f>
        <v>0</v>
      </c>
      <c r="H70" s="138" t="n">
        <f aca="false">VLOOKUP($A70,[6]CurveFetch!$D$8:$R$1000,9)</f>
        <v>0</v>
      </c>
      <c r="I70" s="138" t="n">
        <f aca="false">VLOOKUP($A70,[6]CurveFetch!$D$8:$R$1000,8)</f>
        <v>0</v>
      </c>
      <c r="J70" s="138" t="str">
        <f aca="false">VLOOKUP($A70,[6]CurveFetch!$D$8:$R$1000,6)</f>
        <v/>
      </c>
      <c r="K70" s="138" t="n">
        <f aca="false">VLOOKUP($A70,[6]CurveFetch!$D$8:$R$1000,11)</f>
        <v>0.06373049448605</v>
      </c>
      <c r="L70" s="139" t="n">
        <f aca="false">C70-I70</f>
        <v>0</v>
      </c>
      <c r="M70" s="139" t="e">
        <f aca="false">$I70-$J70</f>
        <v>#VALUE!</v>
      </c>
      <c r="N70" s="139" t="n">
        <f aca="false">$C70-$G70</f>
        <v>0</v>
      </c>
    </row>
    <row r="71" customFormat="false" ht="11.25" hidden="false" customHeight="false" outlineLevel="0" collapsed="false">
      <c r="A71" s="46" t="n">
        <f aca="false">DATE(YEAR(A70),MONTH(A70)+1,1)</f>
        <v>48000</v>
      </c>
      <c r="B71" s="138" t="n">
        <f aca="false">VLOOKUP($A71,[6]CurveFetch!$D$8:$R$1000,2)</f>
        <v>5.836</v>
      </c>
      <c r="C71" s="138" t="n">
        <f aca="false">VLOOKUP($A71,[6]CurveFetch!$D$8:$R$1000,7)</f>
        <v>0</v>
      </c>
      <c r="D71" s="138" t="n">
        <f aca="false">VLOOKUP($A71,[6]CurveFetch!$D$8:$R$1000,5)</f>
        <v>0</v>
      </c>
      <c r="E71" s="138" t="n">
        <f aca="false">VLOOKUP($A71,[6]CurveFetch!$D$8:$R$1000,4)</f>
        <v>0</v>
      </c>
      <c r="F71" s="138" t="n">
        <f aca="false">VLOOKUP($A71,[6]CurveFetch!$D$8:$R$1000,15)</f>
        <v>0</v>
      </c>
      <c r="G71" s="138" t="n">
        <f aca="false">VLOOKUP($A71,[6]CurveFetch!$D$8:$R$1000,3)</f>
        <v>0</v>
      </c>
      <c r="H71" s="138" t="n">
        <f aca="false">VLOOKUP($A71,[6]CurveFetch!$D$8:$R$1000,9)</f>
        <v>0</v>
      </c>
      <c r="I71" s="138" t="n">
        <f aca="false">VLOOKUP($A71,[6]CurveFetch!$D$8:$R$1000,8)</f>
        <v>0</v>
      </c>
      <c r="J71" s="138" t="str">
        <f aca="false">VLOOKUP($A71,[6]CurveFetch!$D$8:$R$1000,6)</f>
        <v/>
      </c>
      <c r="K71" s="138" t="n">
        <f aca="false">VLOOKUP($A71,[6]CurveFetch!$D$8:$R$1000,11)</f>
        <v>0.06373049448605</v>
      </c>
      <c r="L71" s="139" t="n">
        <f aca="false">C71-I71</f>
        <v>0</v>
      </c>
      <c r="M71" s="139" t="e">
        <f aca="false">$I71-$J71</f>
        <v>#VALUE!</v>
      </c>
      <c r="N71" s="139" t="n">
        <f aca="false">$C71-$G71</f>
        <v>0</v>
      </c>
    </row>
    <row r="72" customFormat="false" ht="11.25" hidden="false" customHeight="false" outlineLevel="0" collapsed="false">
      <c r="A72" s="46" t="n">
        <f aca="false">DATE(YEAR(A71),MONTH(A71)+1,1)</f>
        <v>48030</v>
      </c>
      <c r="B72" s="138" t="n">
        <f aca="false">VLOOKUP($A72,[6]CurveFetch!$D$8:$R$1000,2)</f>
        <v>5.836</v>
      </c>
      <c r="C72" s="138" t="n">
        <f aca="false">VLOOKUP($A72,[6]CurveFetch!$D$8:$R$1000,7)</f>
        <v>0</v>
      </c>
      <c r="D72" s="138" t="n">
        <f aca="false">VLOOKUP($A72,[6]CurveFetch!$D$8:$R$1000,5)</f>
        <v>0</v>
      </c>
      <c r="E72" s="138" t="n">
        <f aca="false">VLOOKUP($A72,[6]CurveFetch!$D$8:$R$1000,4)</f>
        <v>0</v>
      </c>
      <c r="F72" s="138" t="n">
        <f aca="false">VLOOKUP($A72,[6]CurveFetch!$D$8:$R$1000,15)</f>
        <v>0</v>
      </c>
      <c r="G72" s="138" t="n">
        <f aca="false">VLOOKUP($A72,[6]CurveFetch!$D$8:$R$1000,3)</f>
        <v>0</v>
      </c>
      <c r="H72" s="138" t="n">
        <f aca="false">VLOOKUP($A72,[6]CurveFetch!$D$8:$R$1000,9)</f>
        <v>0</v>
      </c>
      <c r="I72" s="138" t="n">
        <f aca="false">VLOOKUP($A72,[6]CurveFetch!$D$8:$R$1000,8)</f>
        <v>0</v>
      </c>
      <c r="J72" s="138" t="str">
        <f aca="false">VLOOKUP($A72,[6]CurveFetch!$D$8:$R$1000,6)</f>
        <v/>
      </c>
      <c r="K72" s="138" t="n">
        <f aca="false">VLOOKUP($A72,[6]CurveFetch!$D$8:$R$1000,11)</f>
        <v>0.06373049448605</v>
      </c>
      <c r="L72" s="139" t="n">
        <f aca="false">C72-I72</f>
        <v>0</v>
      </c>
      <c r="M72" s="139" t="e">
        <f aca="false">$I72-$J72</f>
        <v>#VALUE!</v>
      </c>
      <c r="N72" s="139" t="n">
        <f aca="false">$C72-$G72</f>
        <v>0</v>
      </c>
    </row>
    <row r="73" customFormat="false" ht="11.25" hidden="false" customHeight="false" outlineLevel="0" collapsed="false">
      <c r="A73" s="46" t="n">
        <f aca="false">DATE(YEAR(A72),MONTH(A72)+1,1)</f>
        <v>48061</v>
      </c>
      <c r="B73" s="138" t="n">
        <f aca="false">VLOOKUP($A73,[6]CurveFetch!$D$8:$R$1000,2)</f>
        <v>5.836</v>
      </c>
      <c r="C73" s="138" t="n">
        <f aca="false">VLOOKUP($A73,[6]CurveFetch!$D$8:$R$1000,7)</f>
        <v>0</v>
      </c>
      <c r="D73" s="138" t="n">
        <f aca="false">VLOOKUP($A73,[6]CurveFetch!$D$8:$R$1000,5)</f>
        <v>0</v>
      </c>
      <c r="E73" s="138" t="n">
        <f aca="false">VLOOKUP($A73,[6]CurveFetch!$D$8:$R$1000,4)</f>
        <v>0</v>
      </c>
      <c r="F73" s="138" t="n">
        <f aca="false">VLOOKUP($A73,[6]CurveFetch!$D$8:$R$1000,15)</f>
        <v>0</v>
      </c>
      <c r="G73" s="138" t="n">
        <f aca="false">VLOOKUP($A73,[6]CurveFetch!$D$8:$R$1000,3)</f>
        <v>0</v>
      </c>
      <c r="H73" s="138" t="n">
        <f aca="false">VLOOKUP($A73,[6]CurveFetch!$D$8:$R$1000,9)</f>
        <v>0</v>
      </c>
      <c r="I73" s="138" t="n">
        <f aca="false">VLOOKUP($A73,[6]CurveFetch!$D$8:$R$1000,8)</f>
        <v>0</v>
      </c>
      <c r="J73" s="138" t="str">
        <f aca="false">VLOOKUP($A73,[6]CurveFetch!$D$8:$R$1000,6)</f>
        <v/>
      </c>
      <c r="K73" s="138" t="n">
        <f aca="false">VLOOKUP($A73,[6]CurveFetch!$D$8:$R$1000,11)</f>
        <v>0.06373049448605</v>
      </c>
      <c r="L73" s="139" t="n">
        <f aca="false">C73-I73</f>
        <v>0</v>
      </c>
      <c r="M73" s="139" t="e">
        <f aca="false">$I73-$J73</f>
        <v>#VALUE!</v>
      </c>
      <c r="N73" s="139" t="n">
        <f aca="false">$C73-$G73</f>
        <v>0</v>
      </c>
    </row>
    <row r="74" customFormat="false" ht="11.25" hidden="false" customHeight="false" outlineLevel="0" collapsed="false">
      <c r="A74" s="46" t="n">
        <f aca="false">DATE(YEAR(A73),MONTH(A73)+1,1)</f>
        <v>48092</v>
      </c>
      <c r="B74" s="138" t="n">
        <f aca="false">VLOOKUP($A74,[6]CurveFetch!$D$8:$R$1000,2)</f>
        <v>5.836</v>
      </c>
      <c r="C74" s="138" t="n">
        <f aca="false">VLOOKUP($A74,[6]CurveFetch!$D$8:$R$1000,7)</f>
        <v>0</v>
      </c>
      <c r="D74" s="138" t="n">
        <f aca="false">VLOOKUP($A74,[6]CurveFetch!$D$8:$R$1000,5)</f>
        <v>0</v>
      </c>
      <c r="E74" s="138" t="n">
        <f aca="false">VLOOKUP($A74,[6]CurveFetch!$D$8:$R$1000,4)</f>
        <v>0</v>
      </c>
      <c r="F74" s="138" t="n">
        <f aca="false">VLOOKUP($A74,[6]CurveFetch!$D$8:$R$1000,15)</f>
        <v>0</v>
      </c>
      <c r="G74" s="138" t="n">
        <f aca="false">VLOOKUP($A74,[6]CurveFetch!$D$8:$R$1000,3)</f>
        <v>0</v>
      </c>
      <c r="H74" s="138" t="n">
        <f aca="false">VLOOKUP($A74,[6]CurveFetch!$D$8:$R$1000,9)</f>
        <v>0</v>
      </c>
      <c r="I74" s="138" t="n">
        <f aca="false">VLOOKUP($A74,[6]CurveFetch!$D$8:$R$1000,8)</f>
        <v>0</v>
      </c>
      <c r="J74" s="138" t="str">
        <f aca="false">VLOOKUP($A74,[6]CurveFetch!$D$8:$R$1000,6)</f>
        <v/>
      </c>
      <c r="K74" s="138" t="n">
        <f aca="false">VLOOKUP($A74,[6]CurveFetch!$D$8:$R$1000,11)</f>
        <v>0.06373049448605</v>
      </c>
      <c r="L74" s="139" t="n">
        <f aca="false">C74-I74</f>
        <v>0</v>
      </c>
      <c r="M74" s="139" t="e">
        <f aca="false">$I74-$J74</f>
        <v>#VALUE!</v>
      </c>
      <c r="N74" s="139" t="n">
        <f aca="false">$C74-$G74</f>
        <v>0</v>
      </c>
    </row>
    <row r="75" customFormat="false" ht="11.25" hidden="false" customHeight="false" outlineLevel="0" collapsed="false">
      <c r="A75" s="46" t="n">
        <f aca="false">DATE(YEAR(A74),MONTH(A74)+1,1)</f>
        <v>48122</v>
      </c>
      <c r="B75" s="138" t="n">
        <f aca="false">VLOOKUP($A75,[6]CurveFetch!$D$8:$R$1000,2)</f>
        <v>5.836</v>
      </c>
      <c r="C75" s="138" t="n">
        <f aca="false">VLOOKUP($A75,[6]CurveFetch!$D$8:$R$1000,7)</f>
        <v>0</v>
      </c>
      <c r="D75" s="138" t="n">
        <f aca="false">VLOOKUP($A75,[6]CurveFetch!$D$8:$R$1000,5)</f>
        <v>0</v>
      </c>
      <c r="E75" s="138" t="n">
        <f aca="false">VLOOKUP($A75,[6]CurveFetch!$D$8:$R$1000,4)</f>
        <v>0</v>
      </c>
      <c r="F75" s="138" t="n">
        <f aca="false">VLOOKUP($A75,[6]CurveFetch!$D$8:$R$1000,15)</f>
        <v>0</v>
      </c>
      <c r="G75" s="138" t="n">
        <f aca="false">VLOOKUP($A75,[6]CurveFetch!$D$8:$R$1000,3)</f>
        <v>0</v>
      </c>
      <c r="H75" s="138" t="n">
        <f aca="false">VLOOKUP($A75,[6]CurveFetch!$D$8:$R$1000,9)</f>
        <v>0</v>
      </c>
      <c r="I75" s="138" t="n">
        <f aca="false">VLOOKUP($A75,[6]CurveFetch!$D$8:$R$1000,8)</f>
        <v>0</v>
      </c>
      <c r="J75" s="138" t="str">
        <f aca="false">VLOOKUP($A75,[6]CurveFetch!$D$8:$R$1000,6)</f>
        <v/>
      </c>
      <c r="K75" s="138" t="n">
        <f aca="false">VLOOKUP($A75,[6]CurveFetch!$D$8:$R$1000,11)</f>
        <v>0.06373049448605</v>
      </c>
      <c r="L75" s="139" t="n">
        <f aca="false">C75-I75</f>
        <v>0</v>
      </c>
      <c r="M75" s="139" t="e">
        <f aca="false">$I75-$J75</f>
        <v>#VALUE!</v>
      </c>
      <c r="N75" s="139" t="n">
        <f aca="false">$C75-$G75</f>
        <v>0</v>
      </c>
    </row>
    <row r="76" customFormat="false" ht="11.25" hidden="false" customHeight="false" outlineLevel="0" collapsed="false">
      <c r="A76" s="46" t="n">
        <f aca="false">DATE(YEAR(A75),MONTH(A75)+1,1)</f>
        <v>48153</v>
      </c>
      <c r="B76" s="138" t="n">
        <f aca="false">VLOOKUP($A76,[6]CurveFetch!$D$8:$R$1000,2)</f>
        <v>5.836</v>
      </c>
      <c r="C76" s="138" t="n">
        <f aca="false">VLOOKUP($A76,[6]CurveFetch!$D$8:$R$1000,7)</f>
        <v>0</v>
      </c>
      <c r="D76" s="138" t="n">
        <f aca="false">VLOOKUP($A76,[6]CurveFetch!$D$8:$R$1000,5)</f>
        <v>0</v>
      </c>
      <c r="E76" s="138" t="n">
        <f aca="false">VLOOKUP($A76,[6]CurveFetch!$D$8:$R$1000,4)</f>
        <v>0</v>
      </c>
      <c r="F76" s="138" t="n">
        <f aca="false">VLOOKUP($A76,[6]CurveFetch!$D$8:$R$1000,15)</f>
        <v>0</v>
      </c>
      <c r="G76" s="138" t="n">
        <f aca="false">VLOOKUP($A76,[6]CurveFetch!$D$8:$R$1000,3)</f>
        <v>0</v>
      </c>
      <c r="H76" s="138" t="n">
        <f aca="false">VLOOKUP($A76,[6]CurveFetch!$D$8:$R$1000,9)</f>
        <v>0</v>
      </c>
      <c r="I76" s="138" t="n">
        <f aca="false">VLOOKUP($A76,[6]CurveFetch!$D$8:$R$1000,8)</f>
        <v>0</v>
      </c>
      <c r="J76" s="138" t="str">
        <f aca="false">VLOOKUP($A76,[6]CurveFetch!$D$8:$R$1000,6)</f>
        <v/>
      </c>
      <c r="K76" s="138" t="n">
        <f aca="false">VLOOKUP($A76,[6]CurveFetch!$D$8:$R$1000,11)</f>
        <v>0.06373049448605</v>
      </c>
      <c r="L76" s="139" t="n">
        <f aca="false">C76-I76</f>
        <v>0</v>
      </c>
      <c r="M76" s="139" t="e">
        <f aca="false">$I76-$J76</f>
        <v>#VALUE!</v>
      </c>
      <c r="N76" s="139" t="n">
        <f aca="false">$C76-$G76</f>
        <v>0</v>
      </c>
    </row>
    <row r="77" customFormat="false" ht="11.25" hidden="false" customHeight="false" outlineLevel="0" collapsed="false">
      <c r="A77" s="46" t="n">
        <f aca="false">DATE(YEAR(A76),MONTH(A76)+1,1)</f>
        <v>48183</v>
      </c>
      <c r="B77" s="138" t="n">
        <f aca="false">VLOOKUP($A77,[6]CurveFetch!$D$8:$R$1000,2)</f>
        <v>5.836</v>
      </c>
      <c r="C77" s="138" t="n">
        <f aca="false">VLOOKUP($A77,[6]CurveFetch!$D$8:$R$1000,7)</f>
        <v>0</v>
      </c>
      <c r="D77" s="138" t="n">
        <f aca="false">VLOOKUP($A77,[6]CurveFetch!$D$8:$R$1000,5)</f>
        <v>0</v>
      </c>
      <c r="E77" s="138" t="n">
        <f aca="false">VLOOKUP($A77,[6]CurveFetch!$D$8:$R$1000,4)</f>
        <v>0</v>
      </c>
      <c r="F77" s="138" t="n">
        <f aca="false">VLOOKUP($A77,[6]CurveFetch!$D$8:$R$1000,15)</f>
        <v>0</v>
      </c>
      <c r="G77" s="138" t="n">
        <f aca="false">VLOOKUP($A77,[6]CurveFetch!$D$8:$R$1000,3)</f>
        <v>0</v>
      </c>
      <c r="H77" s="138" t="n">
        <f aca="false">VLOOKUP($A77,[6]CurveFetch!$D$8:$R$1000,9)</f>
        <v>0</v>
      </c>
      <c r="I77" s="138" t="n">
        <f aca="false">VLOOKUP($A77,[6]CurveFetch!$D$8:$R$1000,8)</f>
        <v>0</v>
      </c>
      <c r="J77" s="138" t="str">
        <f aca="false">VLOOKUP($A77,[6]CurveFetch!$D$8:$R$1000,6)</f>
        <v/>
      </c>
      <c r="K77" s="138" t="n">
        <f aca="false">VLOOKUP($A77,[6]CurveFetch!$D$8:$R$1000,11)</f>
        <v>0.06373049448605</v>
      </c>
      <c r="L77" s="139" t="n">
        <f aca="false">C77-I77</f>
        <v>0</v>
      </c>
      <c r="M77" s="139" t="e">
        <f aca="false">$I77-$J77</f>
        <v>#VALUE!</v>
      </c>
      <c r="N77" s="139" t="n">
        <f aca="false">$C77-$G77</f>
        <v>0</v>
      </c>
    </row>
    <row r="78" customFormat="false" ht="11.25" hidden="false" customHeight="false" outlineLevel="0" collapsed="false">
      <c r="A78" s="46" t="n">
        <f aca="false">DATE(YEAR(A77),MONTH(A77)+1,1)</f>
        <v>48214</v>
      </c>
      <c r="B78" s="138" t="n">
        <f aca="false">VLOOKUP($A78,[6]CurveFetch!$D$8:$R$1000,2)</f>
        <v>5.836</v>
      </c>
      <c r="C78" s="138" t="n">
        <f aca="false">VLOOKUP($A78,[6]CurveFetch!$D$8:$R$1000,7)</f>
        <v>0</v>
      </c>
      <c r="D78" s="138" t="n">
        <f aca="false">VLOOKUP($A78,[6]CurveFetch!$D$8:$R$1000,5)</f>
        <v>0</v>
      </c>
      <c r="E78" s="138" t="n">
        <f aca="false">VLOOKUP($A78,[6]CurveFetch!$D$8:$R$1000,4)</f>
        <v>0</v>
      </c>
      <c r="F78" s="138" t="n">
        <f aca="false">VLOOKUP($A78,[6]CurveFetch!$D$8:$R$1000,15)</f>
        <v>0</v>
      </c>
      <c r="G78" s="138" t="n">
        <f aca="false">VLOOKUP($A78,[6]CurveFetch!$D$8:$R$1000,3)</f>
        <v>0</v>
      </c>
      <c r="H78" s="138" t="n">
        <f aca="false">VLOOKUP($A78,[6]CurveFetch!$D$8:$R$1000,9)</f>
        <v>0</v>
      </c>
      <c r="I78" s="138" t="n">
        <f aca="false">VLOOKUP($A78,[6]CurveFetch!$D$8:$R$1000,8)</f>
        <v>0</v>
      </c>
      <c r="J78" s="138" t="str">
        <f aca="false">VLOOKUP($A78,[6]CurveFetch!$D$8:$R$1000,6)</f>
        <v/>
      </c>
      <c r="K78" s="138" t="n">
        <f aca="false">VLOOKUP($A78,[6]CurveFetch!$D$8:$R$1000,11)</f>
        <v>0.06373049448605</v>
      </c>
      <c r="L78" s="139" t="n">
        <f aca="false">C78-I78</f>
        <v>0</v>
      </c>
      <c r="M78" s="139" t="e">
        <f aca="false">$I78-$J78</f>
        <v>#VALUE!</v>
      </c>
      <c r="N78" s="139" t="n">
        <f aca="false">$C78-$G78</f>
        <v>0</v>
      </c>
    </row>
    <row r="79" customFormat="false" ht="11.25" hidden="false" customHeight="false" outlineLevel="0" collapsed="false">
      <c r="A79" s="46" t="n">
        <f aca="false">DATE(YEAR(A78),MONTH(A78)+1,1)</f>
        <v>48245</v>
      </c>
      <c r="B79" s="138" t="n">
        <f aca="false">VLOOKUP($A79,[6]CurveFetch!$D$8:$R$1000,2)</f>
        <v>5.836</v>
      </c>
      <c r="C79" s="138" t="n">
        <f aca="false">VLOOKUP($A79,[6]CurveFetch!$D$8:$R$1000,7)</f>
        <v>0</v>
      </c>
      <c r="D79" s="138" t="n">
        <f aca="false">VLOOKUP($A79,[6]CurveFetch!$D$8:$R$1000,5)</f>
        <v>0</v>
      </c>
      <c r="E79" s="138" t="n">
        <f aca="false">VLOOKUP($A79,[6]CurveFetch!$D$8:$R$1000,4)</f>
        <v>0</v>
      </c>
      <c r="F79" s="138" t="n">
        <f aca="false">VLOOKUP($A79,[6]CurveFetch!$D$8:$R$1000,15)</f>
        <v>0</v>
      </c>
      <c r="G79" s="138" t="n">
        <f aca="false">VLOOKUP($A79,[6]CurveFetch!$D$8:$R$1000,3)</f>
        <v>0</v>
      </c>
      <c r="H79" s="138" t="n">
        <f aca="false">VLOOKUP($A79,[6]CurveFetch!$D$8:$R$1000,9)</f>
        <v>0</v>
      </c>
      <c r="I79" s="138" t="n">
        <f aca="false">VLOOKUP($A79,[6]CurveFetch!$D$8:$R$1000,8)</f>
        <v>0</v>
      </c>
      <c r="J79" s="138" t="str">
        <f aca="false">VLOOKUP($A79,[6]CurveFetch!$D$8:$R$1000,6)</f>
        <v/>
      </c>
      <c r="K79" s="138" t="n">
        <f aca="false">VLOOKUP($A79,[6]CurveFetch!$D$8:$R$1000,11)</f>
        <v>0.06373049448605</v>
      </c>
      <c r="L79" s="139" t="n">
        <f aca="false">C79-I79</f>
        <v>0</v>
      </c>
      <c r="M79" s="139" t="e">
        <f aca="false">$I79-$J79</f>
        <v>#VALUE!</v>
      </c>
      <c r="N79" s="139" t="n">
        <f aca="false">$C79-$G79</f>
        <v>0</v>
      </c>
    </row>
    <row r="80" customFormat="false" ht="11.25" hidden="false" customHeight="false" outlineLevel="0" collapsed="false">
      <c r="A80" s="46" t="n">
        <f aca="false">DATE(YEAR(A79),MONTH(A79)+1,1)</f>
        <v>48274</v>
      </c>
      <c r="B80" s="138" t="n">
        <f aca="false">VLOOKUP($A80,[6]CurveFetch!$D$8:$R$1000,2)</f>
        <v>5.836</v>
      </c>
      <c r="C80" s="138" t="n">
        <f aca="false">VLOOKUP($A80,[6]CurveFetch!$D$8:$R$1000,7)</f>
        <v>0</v>
      </c>
      <c r="D80" s="138" t="n">
        <f aca="false">VLOOKUP($A80,[6]CurveFetch!$D$8:$R$1000,5)</f>
        <v>0</v>
      </c>
      <c r="E80" s="138" t="n">
        <f aca="false">VLOOKUP($A80,[6]CurveFetch!$D$8:$R$1000,4)</f>
        <v>0</v>
      </c>
      <c r="F80" s="138" t="n">
        <f aca="false">VLOOKUP($A80,[6]CurveFetch!$D$8:$R$1000,15)</f>
        <v>0</v>
      </c>
      <c r="G80" s="138" t="n">
        <f aca="false">VLOOKUP($A80,[6]CurveFetch!$D$8:$R$1000,3)</f>
        <v>0</v>
      </c>
      <c r="H80" s="138" t="n">
        <f aca="false">VLOOKUP($A80,[6]CurveFetch!$D$8:$R$1000,9)</f>
        <v>0</v>
      </c>
      <c r="I80" s="138" t="n">
        <f aca="false">VLOOKUP($A80,[6]CurveFetch!$D$8:$R$1000,8)</f>
        <v>0</v>
      </c>
      <c r="J80" s="138" t="str">
        <f aca="false">VLOOKUP($A80,[6]CurveFetch!$D$8:$R$1000,6)</f>
        <v/>
      </c>
      <c r="K80" s="138" t="n">
        <f aca="false">VLOOKUP($A80,[6]CurveFetch!$D$8:$R$1000,11)</f>
        <v>0.06373049448605</v>
      </c>
      <c r="L80" s="139" t="n">
        <f aca="false">C80-I80</f>
        <v>0</v>
      </c>
      <c r="M80" s="139" t="e">
        <f aca="false">$I80-$J80</f>
        <v>#VALUE!</v>
      </c>
      <c r="N80" s="139" t="n">
        <f aca="false">$C80-$G80</f>
        <v>0</v>
      </c>
    </row>
    <row r="81" customFormat="false" ht="11.25" hidden="false" customHeight="false" outlineLevel="0" collapsed="false">
      <c r="A81" s="46" t="n">
        <f aca="false">DATE(YEAR(A80),MONTH(A80)+1,1)</f>
        <v>48305</v>
      </c>
      <c r="B81" s="138" t="n">
        <f aca="false">VLOOKUP($A81,[6]CurveFetch!$D$8:$R$1000,2)</f>
        <v>5.836</v>
      </c>
      <c r="C81" s="138" t="n">
        <f aca="false">VLOOKUP($A81,[6]CurveFetch!$D$8:$R$1000,7)</f>
        <v>0</v>
      </c>
      <c r="D81" s="138" t="n">
        <f aca="false">VLOOKUP($A81,[6]CurveFetch!$D$8:$R$1000,5)</f>
        <v>0</v>
      </c>
      <c r="E81" s="138" t="n">
        <f aca="false">VLOOKUP($A81,[6]CurveFetch!$D$8:$R$1000,4)</f>
        <v>0</v>
      </c>
      <c r="F81" s="138" t="n">
        <f aca="false">VLOOKUP($A81,[6]CurveFetch!$D$8:$R$1000,15)</f>
        <v>0</v>
      </c>
      <c r="G81" s="138" t="n">
        <f aca="false">VLOOKUP($A81,[6]CurveFetch!$D$8:$R$1000,3)</f>
        <v>0</v>
      </c>
      <c r="H81" s="138" t="n">
        <f aca="false">VLOOKUP($A81,[6]CurveFetch!$D$8:$R$1000,9)</f>
        <v>0</v>
      </c>
      <c r="I81" s="138" t="n">
        <f aca="false">VLOOKUP($A81,[6]CurveFetch!$D$8:$R$1000,8)</f>
        <v>0</v>
      </c>
      <c r="J81" s="138" t="str">
        <f aca="false">VLOOKUP($A81,[6]CurveFetch!$D$8:$R$1000,6)</f>
        <v/>
      </c>
      <c r="K81" s="138" t="n">
        <f aca="false">VLOOKUP($A81,[6]CurveFetch!$D$8:$R$1000,11)</f>
        <v>0.06373049448605</v>
      </c>
      <c r="L81" s="139" t="n">
        <f aca="false">C81-I81</f>
        <v>0</v>
      </c>
      <c r="M81" s="139" t="e">
        <f aca="false">$I81-$J81</f>
        <v>#VALUE!</v>
      </c>
      <c r="N81" s="139" t="n">
        <f aca="false">$C81-$G81</f>
        <v>0</v>
      </c>
    </row>
    <row r="82" customFormat="false" ht="11.25" hidden="false" customHeight="false" outlineLevel="0" collapsed="false">
      <c r="A82" s="46" t="n">
        <f aca="false">DATE(YEAR(A81),MONTH(A81)+1,1)</f>
        <v>48335</v>
      </c>
      <c r="B82" s="138" t="n">
        <f aca="false">VLOOKUP($A82,[6]CurveFetch!$D$8:$R$1000,2)</f>
        <v>5.836</v>
      </c>
      <c r="C82" s="138" t="n">
        <f aca="false">VLOOKUP($A82,[6]CurveFetch!$D$8:$R$1000,7)</f>
        <v>0</v>
      </c>
      <c r="D82" s="138" t="n">
        <f aca="false">VLOOKUP($A82,[6]CurveFetch!$D$8:$R$1000,5)</f>
        <v>0</v>
      </c>
      <c r="E82" s="138" t="n">
        <f aca="false">VLOOKUP($A82,[6]CurveFetch!$D$8:$R$1000,4)</f>
        <v>0</v>
      </c>
      <c r="F82" s="138" t="n">
        <f aca="false">VLOOKUP($A82,[6]CurveFetch!$D$8:$R$1000,15)</f>
        <v>0</v>
      </c>
      <c r="G82" s="138" t="n">
        <f aca="false">VLOOKUP($A82,[6]CurveFetch!$D$8:$R$1000,3)</f>
        <v>0</v>
      </c>
      <c r="H82" s="138" t="n">
        <f aca="false">VLOOKUP($A82,[6]CurveFetch!$D$8:$R$1000,9)</f>
        <v>0</v>
      </c>
      <c r="I82" s="138" t="n">
        <f aca="false">VLOOKUP($A82,[6]CurveFetch!$D$8:$R$1000,8)</f>
        <v>0</v>
      </c>
      <c r="J82" s="138" t="str">
        <f aca="false">VLOOKUP($A82,[6]CurveFetch!$D$8:$R$1000,6)</f>
        <v/>
      </c>
      <c r="K82" s="138" t="n">
        <f aca="false">VLOOKUP($A82,[6]CurveFetch!$D$8:$R$1000,11)</f>
        <v>0.06373049448605</v>
      </c>
      <c r="L82" s="139" t="n">
        <f aca="false">C82-I82</f>
        <v>0</v>
      </c>
      <c r="M82" s="139" t="e">
        <f aca="false">$I82-$J82</f>
        <v>#VALUE!</v>
      </c>
      <c r="N82" s="139" t="n">
        <f aca="false">$C82-$G82</f>
        <v>0</v>
      </c>
    </row>
    <row r="83" customFormat="false" ht="11.25" hidden="false" customHeight="false" outlineLevel="0" collapsed="false">
      <c r="A83" s="46" t="n">
        <f aca="false">DATE(YEAR(A82),MONTH(A82)+1,1)</f>
        <v>48366</v>
      </c>
      <c r="B83" s="138" t="n">
        <f aca="false">VLOOKUP($A83,[6]CurveFetch!$D$8:$R$1000,2)</f>
        <v>5.836</v>
      </c>
      <c r="C83" s="138" t="n">
        <f aca="false">VLOOKUP($A83,[6]CurveFetch!$D$8:$R$1000,7)</f>
        <v>0</v>
      </c>
      <c r="D83" s="138" t="n">
        <f aca="false">VLOOKUP($A83,[6]CurveFetch!$D$8:$R$1000,5)</f>
        <v>0</v>
      </c>
      <c r="E83" s="138" t="n">
        <f aca="false">VLOOKUP($A83,[6]CurveFetch!$D$8:$R$1000,4)</f>
        <v>0</v>
      </c>
      <c r="F83" s="138" t="n">
        <f aca="false">VLOOKUP($A83,[6]CurveFetch!$D$8:$R$1000,15)</f>
        <v>0</v>
      </c>
      <c r="G83" s="138" t="n">
        <f aca="false">VLOOKUP($A83,[6]CurveFetch!$D$8:$R$1000,3)</f>
        <v>0</v>
      </c>
      <c r="H83" s="138" t="n">
        <f aca="false">VLOOKUP($A83,[6]CurveFetch!$D$8:$R$1000,9)</f>
        <v>0</v>
      </c>
      <c r="I83" s="138" t="n">
        <f aca="false">VLOOKUP($A83,[6]CurveFetch!$D$8:$R$1000,8)</f>
        <v>0</v>
      </c>
      <c r="J83" s="138" t="str">
        <f aca="false">VLOOKUP($A83,[6]CurveFetch!$D$8:$R$1000,6)</f>
        <v/>
      </c>
      <c r="K83" s="138" t="n">
        <f aca="false">VLOOKUP($A83,[6]CurveFetch!$D$8:$R$1000,11)</f>
        <v>0.06373049448605</v>
      </c>
      <c r="L83" s="139" t="n">
        <f aca="false">C83-I83</f>
        <v>0</v>
      </c>
      <c r="M83" s="139" t="e">
        <f aca="false">$I83-$J83</f>
        <v>#VALUE!</v>
      </c>
      <c r="N83" s="139" t="n">
        <f aca="false">$C83-$G83</f>
        <v>0</v>
      </c>
    </row>
    <row r="84" customFormat="false" ht="11.25" hidden="false" customHeight="false" outlineLevel="0" collapsed="false">
      <c r="A84" s="46" t="n">
        <f aca="false">DATE(YEAR(A83),MONTH(A83)+1,1)</f>
        <v>48396</v>
      </c>
      <c r="B84" s="138" t="n">
        <f aca="false">VLOOKUP($A84,[6]CurveFetch!$D$8:$R$1000,2)</f>
        <v>5.836</v>
      </c>
      <c r="C84" s="138" t="n">
        <f aca="false">VLOOKUP($A84,[6]CurveFetch!$D$8:$R$1000,7)</f>
        <v>0</v>
      </c>
      <c r="D84" s="138" t="n">
        <f aca="false">VLOOKUP($A84,[6]CurveFetch!$D$8:$R$1000,5)</f>
        <v>0</v>
      </c>
      <c r="E84" s="138" t="n">
        <f aca="false">VLOOKUP($A84,[6]CurveFetch!$D$8:$R$1000,4)</f>
        <v>0</v>
      </c>
      <c r="F84" s="138" t="n">
        <f aca="false">VLOOKUP($A84,[6]CurveFetch!$D$8:$R$1000,15)</f>
        <v>0</v>
      </c>
      <c r="G84" s="138" t="n">
        <f aca="false">VLOOKUP($A84,[6]CurveFetch!$D$8:$R$1000,3)</f>
        <v>0</v>
      </c>
      <c r="H84" s="138" t="n">
        <f aca="false">VLOOKUP($A84,[6]CurveFetch!$D$8:$R$1000,9)</f>
        <v>0</v>
      </c>
      <c r="I84" s="138" t="n">
        <f aca="false">VLOOKUP($A84,[6]CurveFetch!$D$8:$R$1000,8)</f>
        <v>0</v>
      </c>
      <c r="J84" s="138" t="str">
        <f aca="false">VLOOKUP($A84,[6]CurveFetch!$D$8:$R$1000,6)</f>
        <v/>
      </c>
      <c r="K84" s="138" t="n">
        <f aca="false">VLOOKUP($A84,[6]CurveFetch!$D$8:$R$1000,11)</f>
        <v>0.06373049448605</v>
      </c>
      <c r="L84" s="139" t="n">
        <f aca="false">C84-I84</f>
        <v>0</v>
      </c>
      <c r="M84" s="139" t="e">
        <f aca="false">$I84-$J84</f>
        <v>#VALUE!</v>
      </c>
      <c r="N84" s="139" t="n">
        <f aca="false">$C84-$G84</f>
        <v>0</v>
      </c>
    </row>
    <row r="85" customFormat="false" ht="11.25" hidden="false" customHeight="false" outlineLevel="0" collapsed="false">
      <c r="A85" s="46" t="n">
        <f aca="false">DATE(YEAR(A84),MONTH(A84)+1,1)</f>
        <v>48427</v>
      </c>
      <c r="B85" s="138" t="n">
        <f aca="false">VLOOKUP($A85,[6]CurveFetch!$D$8:$R$1000,2)</f>
        <v>5.836</v>
      </c>
      <c r="C85" s="138" t="n">
        <f aca="false">VLOOKUP($A85,[6]CurveFetch!$D$8:$R$1000,7)</f>
        <v>0</v>
      </c>
      <c r="D85" s="138" t="n">
        <f aca="false">VLOOKUP($A85,[6]CurveFetch!$D$8:$R$1000,5)</f>
        <v>0</v>
      </c>
      <c r="E85" s="138" t="n">
        <f aca="false">VLOOKUP($A85,[6]CurveFetch!$D$8:$R$1000,4)</f>
        <v>0</v>
      </c>
      <c r="F85" s="138" t="n">
        <f aca="false">VLOOKUP($A85,[6]CurveFetch!$D$8:$R$1000,15)</f>
        <v>0</v>
      </c>
      <c r="G85" s="138" t="n">
        <f aca="false">VLOOKUP($A85,[6]CurveFetch!$D$8:$R$1000,3)</f>
        <v>0</v>
      </c>
      <c r="H85" s="138" t="n">
        <f aca="false">VLOOKUP($A85,[6]CurveFetch!$D$8:$R$1000,9)</f>
        <v>0</v>
      </c>
      <c r="I85" s="138" t="n">
        <f aca="false">VLOOKUP($A85,[6]CurveFetch!$D$8:$R$1000,8)</f>
        <v>0</v>
      </c>
      <c r="J85" s="138" t="str">
        <f aca="false">VLOOKUP($A85,[6]CurveFetch!$D$8:$R$1000,6)</f>
        <v/>
      </c>
      <c r="K85" s="138" t="n">
        <f aca="false">VLOOKUP($A85,[6]CurveFetch!$D$8:$R$1000,11)</f>
        <v>0.06373049448605</v>
      </c>
      <c r="L85" s="139" t="n">
        <f aca="false">C85-I85</f>
        <v>0</v>
      </c>
      <c r="M85" s="139" t="e">
        <f aca="false">$I85-$J85</f>
        <v>#VALUE!</v>
      </c>
      <c r="N85" s="139" t="n">
        <f aca="false">$C85-$G85</f>
        <v>0</v>
      </c>
    </row>
    <row r="86" customFormat="false" ht="11.25" hidden="false" customHeight="false" outlineLevel="0" collapsed="false">
      <c r="A86" s="46" t="n">
        <f aca="false">DATE(YEAR(A85),MONTH(A85)+1,1)</f>
        <v>48458</v>
      </c>
      <c r="B86" s="138" t="n">
        <f aca="false">VLOOKUP($A86,[6]CurveFetch!$D$8:$R$1000,2)</f>
        <v>5.836</v>
      </c>
      <c r="C86" s="138" t="n">
        <f aca="false">VLOOKUP($A86,[6]CurveFetch!$D$8:$R$1000,7)</f>
        <v>0</v>
      </c>
      <c r="D86" s="138" t="n">
        <f aca="false">VLOOKUP($A86,[6]CurveFetch!$D$8:$R$1000,5)</f>
        <v>0</v>
      </c>
      <c r="E86" s="138" t="n">
        <f aca="false">VLOOKUP($A86,[6]CurveFetch!$D$8:$R$1000,4)</f>
        <v>0</v>
      </c>
      <c r="F86" s="138" t="n">
        <f aca="false">VLOOKUP($A86,[6]CurveFetch!$D$8:$R$1000,15)</f>
        <v>0</v>
      </c>
      <c r="G86" s="138" t="n">
        <f aca="false">VLOOKUP($A86,[6]CurveFetch!$D$8:$R$1000,3)</f>
        <v>0</v>
      </c>
      <c r="H86" s="138" t="n">
        <f aca="false">VLOOKUP($A86,[6]CurveFetch!$D$8:$R$1000,9)</f>
        <v>0</v>
      </c>
      <c r="I86" s="138" t="n">
        <f aca="false">VLOOKUP($A86,[6]CurveFetch!$D$8:$R$1000,8)</f>
        <v>0</v>
      </c>
      <c r="J86" s="138" t="str">
        <f aca="false">VLOOKUP($A86,[6]CurveFetch!$D$8:$R$1000,6)</f>
        <v/>
      </c>
      <c r="K86" s="138" t="n">
        <f aca="false">VLOOKUP($A86,[6]CurveFetch!$D$8:$R$1000,11)</f>
        <v>0.06373049448605</v>
      </c>
      <c r="L86" s="139" t="n">
        <f aca="false">C86-I86</f>
        <v>0</v>
      </c>
      <c r="M86" s="139" t="e">
        <f aca="false">$I86-$J86</f>
        <v>#VALUE!</v>
      </c>
      <c r="N86" s="139" t="n">
        <f aca="false">$C86-$G86</f>
        <v>0</v>
      </c>
    </row>
    <row r="87" customFormat="false" ht="11.25" hidden="false" customHeight="false" outlineLevel="0" collapsed="false">
      <c r="A87" s="46" t="n">
        <f aca="false">DATE(YEAR(A86),MONTH(A86)+1,1)</f>
        <v>48488</v>
      </c>
      <c r="B87" s="138" t="n">
        <f aca="false">VLOOKUP($A87,[6]CurveFetch!$D$8:$R$1000,2)</f>
        <v>5.836</v>
      </c>
      <c r="C87" s="138" t="n">
        <f aca="false">VLOOKUP($A87,[6]CurveFetch!$D$8:$R$1000,7)</f>
        <v>0</v>
      </c>
      <c r="D87" s="138" t="n">
        <f aca="false">VLOOKUP($A87,[6]CurveFetch!$D$8:$R$1000,5)</f>
        <v>0</v>
      </c>
      <c r="E87" s="138" t="n">
        <f aca="false">VLOOKUP($A87,[6]CurveFetch!$D$8:$R$1000,4)</f>
        <v>0</v>
      </c>
      <c r="F87" s="138" t="n">
        <f aca="false">VLOOKUP($A87,[6]CurveFetch!$D$8:$R$1000,15)</f>
        <v>0</v>
      </c>
      <c r="G87" s="138" t="n">
        <f aca="false">VLOOKUP($A87,[6]CurveFetch!$D$8:$R$1000,3)</f>
        <v>0</v>
      </c>
      <c r="H87" s="138" t="n">
        <f aca="false">VLOOKUP($A87,[6]CurveFetch!$D$8:$R$1000,9)</f>
        <v>0</v>
      </c>
      <c r="I87" s="138" t="n">
        <f aca="false">VLOOKUP($A87,[6]CurveFetch!$D$8:$R$1000,8)</f>
        <v>0</v>
      </c>
      <c r="J87" s="138" t="str">
        <f aca="false">VLOOKUP($A87,[6]CurveFetch!$D$8:$R$1000,6)</f>
        <v/>
      </c>
      <c r="K87" s="138" t="n">
        <f aca="false">VLOOKUP($A87,[6]CurveFetch!$D$8:$R$1000,11)</f>
        <v>0.06373049448605</v>
      </c>
      <c r="L87" s="139" t="n">
        <f aca="false">C87-I87</f>
        <v>0</v>
      </c>
      <c r="M87" s="139" t="e">
        <f aca="false">$I87-$J87</f>
        <v>#VALUE!</v>
      </c>
      <c r="N87" s="139" t="n">
        <f aca="false">$C87-$G87</f>
        <v>0</v>
      </c>
    </row>
    <row r="88" customFormat="false" ht="11.25" hidden="false" customHeight="false" outlineLevel="0" collapsed="false">
      <c r="A88" s="46" t="n">
        <f aca="false">DATE(YEAR(A87),MONTH(A87)+1,1)</f>
        <v>48519</v>
      </c>
      <c r="B88" s="138" t="n">
        <f aca="false">VLOOKUP($A88,[6]CurveFetch!$D$8:$R$1000,2)</f>
        <v>5.836</v>
      </c>
      <c r="C88" s="138" t="n">
        <f aca="false">VLOOKUP($A88,[6]CurveFetch!$D$8:$R$1000,7)</f>
        <v>0</v>
      </c>
      <c r="D88" s="138" t="n">
        <f aca="false">VLOOKUP($A88,[6]CurveFetch!$D$8:$R$1000,5)</f>
        <v>0</v>
      </c>
      <c r="E88" s="138" t="n">
        <f aca="false">VLOOKUP($A88,[6]CurveFetch!$D$8:$R$1000,4)</f>
        <v>0</v>
      </c>
      <c r="F88" s="138" t="n">
        <f aca="false">VLOOKUP($A88,[6]CurveFetch!$D$8:$R$1000,15)</f>
        <v>0</v>
      </c>
      <c r="G88" s="138" t="n">
        <f aca="false">VLOOKUP($A88,[6]CurveFetch!$D$8:$R$1000,3)</f>
        <v>0</v>
      </c>
      <c r="H88" s="138" t="n">
        <f aca="false">VLOOKUP($A88,[6]CurveFetch!$D$8:$R$1000,9)</f>
        <v>0</v>
      </c>
      <c r="I88" s="138" t="n">
        <f aca="false">VLOOKUP($A88,[6]CurveFetch!$D$8:$R$1000,8)</f>
        <v>0</v>
      </c>
      <c r="J88" s="138" t="str">
        <f aca="false">VLOOKUP($A88,[6]CurveFetch!$D$8:$R$1000,6)</f>
        <v/>
      </c>
      <c r="K88" s="138" t="n">
        <f aca="false">VLOOKUP($A88,[6]CurveFetch!$D$8:$R$1000,11)</f>
        <v>0.06373049448605</v>
      </c>
      <c r="L88" s="139" t="n">
        <f aca="false">C88-I88</f>
        <v>0</v>
      </c>
      <c r="M88" s="139" t="e">
        <f aca="false">$I88-$J88</f>
        <v>#VALUE!</v>
      </c>
      <c r="N88" s="139" t="n">
        <f aca="false">$C88-$G88</f>
        <v>0</v>
      </c>
    </row>
    <row r="89" customFormat="false" ht="11.25" hidden="false" customHeight="false" outlineLevel="0" collapsed="false">
      <c r="A89" s="46" t="n">
        <f aca="false">DATE(YEAR(A88),MONTH(A88)+1,1)</f>
        <v>48549</v>
      </c>
      <c r="B89" s="138" t="n">
        <f aca="false">VLOOKUP($A89,[6]CurveFetch!$D$8:$R$1000,2)</f>
        <v>5.836</v>
      </c>
      <c r="C89" s="138" t="n">
        <f aca="false">VLOOKUP($A89,[6]CurveFetch!$D$8:$R$1000,7)</f>
        <v>0</v>
      </c>
      <c r="D89" s="138" t="n">
        <f aca="false">VLOOKUP($A89,[6]CurveFetch!$D$8:$R$1000,5)</f>
        <v>0</v>
      </c>
      <c r="E89" s="138" t="n">
        <f aca="false">VLOOKUP($A89,[6]CurveFetch!$D$8:$R$1000,4)</f>
        <v>0</v>
      </c>
      <c r="F89" s="138" t="n">
        <f aca="false">VLOOKUP($A89,[6]CurveFetch!$D$8:$R$1000,15)</f>
        <v>0</v>
      </c>
      <c r="G89" s="138" t="n">
        <f aca="false">VLOOKUP($A89,[6]CurveFetch!$D$8:$R$1000,3)</f>
        <v>0</v>
      </c>
      <c r="H89" s="138" t="n">
        <f aca="false">VLOOKUP($A89,[6]CurveFetch!$D$8:$R$1000,9)</f>
        <v>0</v>
      </c>
      <c r="I89" s="138" t="n">
        <f aca="false">VLOOKUP($A89,[6]CurveFetch!$D$8:$R$1000,8)</f>
        <v>0</v>
      </c>
      <c r="J89" s="138" t="str">
        <f aca="false">VLOOKUP($A89,[6]CurveFetch!$D$8:$R$1000,6)</f>
        <v/>
      </c>
      <c r="K89" s="138" t="n">
        <f aca="false">VLOOKUP($A89,[6]CurveFetch!$D$8:$R$1000,11)</f>
        <v>0.06373049448605</v>
      </c>
      <c r="L89" s="139" t="n">
        <f aca="false">C89-I89</f>
        <v>0</v>
      </c>
      <c r="M89" s="139" t="e">
        <f aca="false">$I89-$J89</f>
        <v>#VALUE!</v>
      </c>
      <c r="N89" s="139" t="n">
        <f aca="false">$C89-$G89</f>
        <v>0</v>
      </c>
    </row>
    <row r="90" customFormat="false" ht="11.25" hidden="false" customHeight="false" outlineLevel="0" collapsed="false">
      <c r="A90" s="46" t="n">
        <f aca="false">DATE(YEAR(A89),MONTH(A89)+1,1)</f>
        <v>48580</v>
      </c>
      <c r="B90" s="138" t="n">
        <f aca="false">VLOOKUP($A90,[6]CurveFetch!$D$8:$R$1000,2)</f>
        <v>5.836</v>
      </c>
      <c r="C90" s="138" t="n">
        <f aca="false">VLOOKUP($A90,[6]CurveFetch!$D$8:$R$1000,7)</f>
        <v>0</v>
      </c>
      <c r="D90" s="138" t="n">
        <f aca="false">VLOOKUP($A90,[6]CurveFetch!$D$8:$R$1000,5)</f>
        <v>0</v>
      </c>
      <c r="E90" s="138" t="n">
        <f aca="false">VLOOKUP($A90,[6]CurveFetch!$D$8:$R$1000,4)</f>
        <v>0</v>
      </c>
      <c r="F90" s="138" t="n">
        <f aca="false">VLOOKUP($A90,[6]CurveFetch!$D$8:$R$1000,15)</f>
        <v>0</v>
      </c>
      <c r="G90" s="138" t="n">
        <f aca="false">VLOOKUP($A90,[6]CurveFetch!$D$8:$R$1000,3)</f>
        <v>0</v>
      </c>
      <c r="H90" s="138" t="n">
        <f aca="false">VLOOKUP($A90,[6]CurveFetch!$D$8:$R$1000,9)</f>
        <v>0</v>
      </c>
      <c r="I90" s="138" t="n">
        <f aca="false">VLOOKUP($A90,[6]CurveFetch!$D$8:$R$1000,8)</f>
        <v>0</v>
      </c>
      <c r="J90" s="138" t="str">
        <f aca="false">VLOOKUP($A90,[6]CurveFetch!$D$8:$R$1000,6)</f>
        <v/>
      </c>
      <c r="K90" s="138" t="n">
        <f aca="false">VLOOKUP($A90,[6]CurveFetch!$D$8:$R$1000,11)</f>
        <v>0.06373049448605</v>
      </c>
      <c r="L90" s="139" t="n">
        <f aca="false">C90-I90</f>
        <v>0</v>
      </c>
      <c r="M90" s="139" t="e">
        <f aca="false">$I90-$J90</f>
        <v>#VALUE!</v>
      </c>
      <c r="N90" s="139" t="n">
        <f aca="false">$C90-$G90</f>
        <v>0</v>
      </c>
    </row>
    <row r="91" customFormat="false" ht="11.25" hidden="false" customHeight="false" outlineLevel="0" collapsed="false">
      <c r="A91" s="46" t="n">
        <f aca="false">DATE(YEAR(A90),MONTH(A90)+1,1)</f>
        <v>48611</v>
      </c>
      <c r="B91" s="138" t="n">
        <f aca="false">VLOOKUP($A91,[6]CurveFetch!$D$8:$R$1000,2)</f>
        <v>5.836</v>
      </c>
      <c r="C91" s="138" t="n">
        <f aca="false">VLOOKUP($A91,[6]CurveFetch!$D$8:$R$1000,7)</f>
        <v>0</v>
      </c>
      <c r="D91" s="138" t="n">
        <f aca="false">VLOOKUP($A91,[6]CurveFetch!$D$8:$R$1000,5)</f>
        <v>0</v>
      </c>
      <c r="E91" s="138" t="n">
        <f aca="false">VLOOKUP($A91,[6]CurveFetch!$D$8:$R$1000,4)</f>
        <v>0</v>
      </c>
      <c r="F91" s="138" t="n">
        <f aca="false">VLOOKUP($A91,[6]CurveFetch!$D$8:$R$1000,15)</f>
        <v>0</v>
      </c>
      <c r="G91" s="138" t="n">
        <f aca="false">VLOOKUP($A91,[6]CurveFetch!$D$8:$R$1000,3)</f>
        <v>0</v>
      </c>
      <c r="H91" s="138" t="n">
        <f aca="false">VLOOKUP($A91,[6]CurveFetch!$D$8:$R$1000,9)</f>
        <v>0</v>
      </c>
      <c r="I91" s="138" t="n">
        <f aca="false">VLOOKUP($A91,[6]CurveFetch!$D$8:$R$1000,8)</f>
        <v>0</v>
      </c>
      <c r="J91" s="138" t="str">
        <f aca="false">VLOOKUP($A91,[6]CurveFetch!$D$8:$R$1000,6)</f>
        <v/>
      </c>
      <c r="K91" s="138" t="n">
        <f aca="false">VLOOKUP($A91,[6]CurveFetch!$D$8:$R$1000,11)</f>
        <v>0.06373049448605</v>
      </c>
      <c r="L91" s="139" t="n">
        <f aca="false">C91-I91</f>
        <v>0</v>
      </c>
      <c r="M91" s="139" t="e">
        <f aca="false">$I91-$J91</f>
        <v>#VALUE!</v>
      </c>
      <c r="N91" s="139" t="n">
        <f aca="false">$C91-$G91</f>
        <v>0</v>
      </c>
    </row>
    <row r="92" customFormat="false" ht="11.25" hidden="false" customHeight="false" outlineLevel="0" collapsed="false">
      <c r="A92" s="46" t="n">
        <f aca="false">DATE(YEAR(A91),MONTH(A91)+1,1)</f>
        <v>48639</v>
      </c>
      <c r="B92" s="138" t="n">
        <f aca="false">VLOOKUP($A92,[6]CurveFetch!$D$8:$R$1000,2)</f>
        <v>5.836</v>
      </c>
      <c r="C92" s="138" t="n">
        <f aca="false">VLOOKUP($A92,[6]CurveFetch!$D$8:$R$1000,7)</f>
        <v>0</v>
      </c>
      <c r="D92" s="138" t="n">
        <f aca="false">VLOOKUP($A92,[6]CurveFetch!$D$8:$R$1000,5)</f>
        <v>0</v>
      </c>
      <c r="E92" s="138" t="n">
        <f aca="false">VLOOKUP($A92,[6]CurveFetch!$D$8:$R$1000,4)</f>
        <v>0</v>
      </c>
      <c r="F92" s="138" t="n">
        <f aca="false">VLOOKUP($A92,[6]CurveFetch!$D$8:$R$1000,15)</f>
        <v>0</v>
      </c>
      <c r="G92" s="138" t="n">
        <f aca="false">VLOOKUP($A92,[6]CurveFetch!$D$8:$R$1000,3)</f>
        <v>0</v>
      </c>
      <c r="H92" s="138" t="n">
        <f aca="false">VLOOKUP($A92,[6]CurveFetch!$D$8:$R$1000,9)</f>
        <v>0</v>
      </c>
      <c r="I92" s="138" t="n">
        <f aca="false">VLOOKUP($A92,[6]CurveFetch!$D$8:$R$1000,8)</f>
        <v>0</v>
      </c>
      <c r="J92" s="138" t="str">
        <f aca="false">VLOOKUP($A92,[6]CurveFetch!$D$8:$R$1000,6)</f>
        <v/>
      </c>
      <c r="K92" s="138" t="n">
        <f aca="false">VLOOKUP($A92,[6]CurveFetch!$D$8:$R$1000,11)</f>
        <v>0.06373049448605</v>
      </c>
      <c r="L92" s="139" t="n">
        <f aca="false">C92-I92</f>
        <v>0</v>
      </c>
      <c r="M92" s="139" t="e">
        <f aca="false">$I92-$J92</f>
        <v>#VALUE!</v>
      </c>
      <c r="N92" s="139" t="n">
        <f aca="false">$C92-$G92</f>
        <v>0</v>
      </c>
    </row>
    <row r="93" customFormat="false" ht="11.25" hidden="false" customHeight="false" outlineLevel="0" collapsed="false">
      <c r="A93" s="46" t="n">
        <f aca="false">DATE(YEAR(A92),MONTH(A92)+1,1)</f>
        <v>48670</v>
      </c>
      <c r="B93" s="138" t="n">
        <f aca="false">VLOOKUP($A93,[6]CurveFetch!$D$8:$R$1000,2)</f>
        <v>5.836</v>
      </c>
      <c r="C93" s="138" t="n">
        <f aca="false">VLOOKUP($A93,[6]CurveFetch!$D$8:$R$1000,7)</f>
        <v>0</v>
      </c>
      <c r="D93" s="138" t="n">
        <f aca="false">VLOOKUP($A93,[6]CurveFetch!$D$8:$R$1000,5)</f>
        <v>0</v>
      </c>
      <c r="E93" s="138" t="n">
        <f aca="false">VLOOKUP($A93,[6]CurveFetch!$D$8:$R$1000,4)</f>
        <v>0</v>
      </c>
      <c r="F93" s="138" t="n">
        <f aca="false">VLOOKUP($A93,[6]CurveFetch!$D$8:$R$1000,15)</f>
        <v>0</v>
      </c>
      <c r="G93" s="138" t="n">
        <f aca="false">VLOOKUP($A93,[6]CurveFetch!$D$8:$R$1000,3)</f>
        <v>0</v>
      </c>
      <c r="H93" s="138" t="n">
        <f aca="false">VLOOKUP($A93,[6]CurveFetch!$D$8:$R$1000,9)</f>
        <v>0</v>
      </c>
      <c r="I93" s="138" t="n">
        <f aca="false">VLOOKUP($A93,[6]CurveFetch!$D$8:$R$1000,8)</f>
        <v>0</v>
      </c>
      <c r="J93" s="138" t="str">
        <f aca="false">VLOOKUP($A93,[6]CurveFetch!$D$8:$R$1000,6)</f>
        <v/>
      </c>
      <c r="K93" s="138" t="n">
        <f aca="false">VLOOKUP($A93,[6]CurveFetch!$D$8:$R$1000,11)</f>
        <v>0.06373049448605</v>
      </c>
      <c r="L93" s="139" t="n">
        <f aca="false">C93-I93</f>
        <v>0</v>
      </c>
      <c r="M93" s="139" t="e">
        <f aca="false">$I93-$J93</f>
        <v>#VALUE!</v>
      </c>
      <c r="N93" s="139" t="n">
        <f aca="false">$C93-$G93</f>
        <v>0</v>
      </c>
    </row>
    <row r="94" customFormat="false" ht="11.25" hidden="false" customHeight="false" outlineLevel="0" collapsed="false">
      <c r="A94" s="46" t="n">
        <f aca="false">DATE(YEAR(A93),MONTH(A93)+1,1)</f>
        <v>48700</v>
      </c>
      <c r="B94" s="138" t="n">
        <f aca="false">VLOOKUP($A94,[6]CurveFetch!$D$8:$R$1000,2)</f>
        <v>5.836</v>
      </c>
      <c r="C94" s="138" t="n">
        <f aca="false">VLOOKUP($A94,[6]CurveFetch!$D$8:$R$1000,7)</f>
        <v>0</v>
      </c>
      <c r="D94" s="138" t="n">
        <f aca="false">VLOOKUP($A94,[6]CurveFetch!$D$8:$R$1000,5)</f>
        <v>0</v>
      </c>
      <c r="E94" s="138" t="n">
        <f aca="false">VLOOKUP($A94,[6]CurveFetch!$D$8:$R$1000,4)</f>
        <v>0</v>
      </c>
      <c r="F94" s="138" t="n">
        <f aca="false">VLOOKUP($A94,[6]CurveFetch!$D$8:$R$1000,15)</f>
        <v>0</v>
      </c>
      <c r="G94" s="138" t="n">
        <f aca="false">VLOOKUP($A94,[6]CurveFetch!$D$8:$R$1000,3)</f>
        <v>0</v>
      </c>
      <c r="H94" s="138" t="n">
        <f aca="false">VLOOKUP($A94,[6]CurveFetch!$D$8:$R$1000,9)</f>
        <v>0</v>
      </c>
      <c r="I94" s="138" t="n">
        <f aca="false">VLOOKUP($A94,[6]CurveFetch!$D$8:$R$1000,8)</f>
        <v>0</v>
      </c>
      <c r="J94" s="138" t="str">
        <f aca="false">VLOOKUP($A94,[6]CurveFetch!$D$8:$R$1000,6)</f>
        <v/>
      </c>
      <c r="K94" s="138" t="n">
        <f aca="false">VLOOKUP($A94,[6]CurveFetch!$D$8:$R$1000,11)</f>
        <v>0.06373049448605</v>
      </c>
      <c r="L94" s="139" t="n">
        <f aca="false">C94-I94</f>
        <v>0</v>
      </c>
      <c r="M94" s="139" t="e">
        <f aca="false">$I94-$J94</f>
        <v>#VALUE!</v>
      </c>
      <c r="N94" s="139" t="n">
        <f aca="false">$C94-$G94</f>
        <v>0</v>
      </c>
    </row>
    <row r="95" customFormat="false" ht="11.25" hidden="false" customHeight="false" outlineLevel="0" collapsed="false">
      <c r="A95" s="46" t="n">
        <f aca="false">DATE(YEAR(A94),MONTH(A94)+1,1)</f>
        <v>48731</v>
      </c>
      <c r="B95" s="138" t="n">
        <f aca="false">VLOOKUP($A95,[6]CurveFetch!$D$8:$R$1000,2)</f>
        <v>5.836</v>
      </c>
      <c r="C95" s="138" t="n">
        <f aca="false">VLOOKUP($A95,[6]CurveFetch!$D$8:$R$1000,7)</f>
        <v>0</v>
      </c>
      <c r="D95" s="138" t="n">
        <f aca="false">VLOOKUP($A95,[6]CurveFetch!$D$8:$R$1000,5)</f>
        <v>0</v>
      </c>
      <c r="E95" s="138" t="n">
        <f aca="false">VLOOKUP($A95,[6]CurveFetch!$D$8:$R$1000,4)</f>
        <v>0</v>
      </c>
      <c r="F95" s="138" t="n">
        <f aca="false">VLOOKUP($A95,[6]CurveFetch!$D$8:$R$1000,15)</f>
        <v>0</v>
      </c>
      <c r="G95" s="138" t="n">
        <f aca="false">VLOOKUP($A95,[6]CurveFetch!$D$8:$R$1000,3)</f>
        <v>0</v>
      </c>
      <c r="H95" s="138" t="n">
        <f aca="false">VLOOKUP($A95,[6]CurveFetch!$D$8:$R$1000,9)</f>
        <v>0</v>
      </c>
      <c r="I95" s="138" t="n">
        <f aca="false">VLOOKUP($A95,[6]CurveFetch!$D$8:$R$1000,8)</f>
        <v>0</v>
      </c>
      <c r="J95" s="138" t="str">
        <f aca="false">VLOOKUP($A95,[6]CurveFetch!$D$8:$R$1000,6)</f>
        <v/>
      </c>
      <c r="K95" s="138" t="n">
        <f aca="false">VLOOKUP($A95,[6]CurveFetch!$D$8:$R$1000,11)</f>
        <v>0.06373049448605</v>
      </c>
      <c r="L95" s="139" t="n">
        <f aca="false">C95-I95</f>
        <v>0</v>
      </c>
      <c r="M95" s="139" t="e">
        <f aca="false">$I95-$J95</f>
        <v>#VALUE!</v>
      </c>
      <c r="N95" s="139" t="n">
        <f aca="false">$C95-$G95</f>
        <v>0</v>
      </c>
    </row>
    <row r="96" customFormat="false" ht="11.25" hidden="false" customHeight="false" outlineLevel="0" collapsed="false">
      <c r="A96" s="46" t="n">
        <f aca="false">DATE(YEAR(A95),MONTH(A95)+1,1)</f>
        <v>48761</v>
      </c>
      <c r="B96" s="138" t="n">
        <f aca="false">VLOOKUP($A96,[6]CurveFetch!$D$8:$R$1000,2)</f>
        <v>5.836</v>
      </c>
      <c r="C96" s="138" t="n">
        <f aca="false">VLOOKUP($A96,[6]CurveFetch!$D$8:$R$1000,7)</f>
        <v>0</v>
      </c>
      <c r="D96" s="138" t="n">
        <f aca="false">VLOOKUP($A96,[6]CurveFetch!$D$8:$R$1000,5)</f>
        <v>0</v>
      </c>
      <c r="E96" s="138" t="n">
        <f aca="false">VLOOKUP($A96,[6]CurveFetch!$D$8:$R$1000,4)</f>
        <v>0</v>
      </c>
      <c r="F96" s="138" t="n">
        <f aca="false">VLOOKUP($A96,[6]CurveFetch!$D$8:$R$1000,15)</f>
        <v>0</v>
      </c>
      <c r="G96" s="138" t="n">
        <f aca="false">VLOOKUP($A96,[6]CurveFetch!$D$8:$R$1000,3)</f>
        <v>0</v>
      </c>
      <c r="H96" s="138" t="n">
        <f aca="false">VLOOKUP($A96,[6]CurveFetch!$D$8:$R$1000,9)</f>
        <v>0</v>
      </c>
      <c r="I96" s="138" t="n">
        <f aca="false">VLOOKUP($A96,[6]CurveFetch!$D$8:$R$1000,8)</f>
        <v>0</v>
      </c>
      <c r="J96" s="138" t="str">
        <f aca="false">VLOOKUP($A96,[6]CurveFetch!$D$8:$R$1000,6)</f>
        <v/>
      </c>
      <c r="K96" s="138" t="n">
        <f aca="false">VLOOKUP($A96,[6]CurveFetch!$D$8:$R$1000,11)</f>
        <v>0.06373049448605</v>
      </c>
      <c r="L96" s="139" t="n">
        <f aca="false">C96-I96</f>
        <v>0</v>
      </c>
      <c r="M96" s="139" t="e">
        <f aca="false">$I96-$J96</f>
        <v>#VALUE!</v>
      </c>
      <c r="N96" s="139" t="n">
        <f aca="false">$C96-$G96</f>
        <v>0</v>
      </c>
    </row>
    <row r="97" customFormat="false" ht="11.25" hidden="false" customHeight="false" outlineLevel="0" collapsed="false">
      <c r="A97" s="46" t="n">
        <f aca="false">DATE(YEAR(A96),MONTH(A96)+1,1)</f>
        <v>48792</v>
      </c>
      <c r="B97" s="138" t="n">
        <f aca="false">VLOOKUP($A97,[6]CurveFetch!$D$8:$R$1000,2)</f>
        <v>5.836</v>
      </c>
      <c r="C97" s="138" t="n">
        <f aca="false">VLOOKUP($A97,[6]CurveFetch!$D$8:$R$1000,7)</f>
        <v>0</v>
      </c>
      <c r="D97" s="138" t="n">
        <f aca="false">VLOOKUP($A97,[6]CurveFetch!$D$8:$R$1000,5)</f>
        <v>0</v>
      </c>
      <c r="E97" s="138" t="n">
        <f aca="false">VLOOKUP($A97,[6]CurveFetch!$D$8:$R$1000,4)</f>
        <v>0</v>
      </c>
      <c r="F97" s="138" t="n">
        <f aca="false">VLOOKUP($A97,[6]CurveFetch!$D$8:$R$1000,15)</f>
        <v>0</v>
      </c>
      <c r="G97" s="138" t="n">
        <f aca="false">VLOOKUP($A97,[6]CurveFetch!$D$8:$R$1000,3)</f>
        <v>0</v>
      </c>
      <c r="H97" s="138" t="n">
        <f aca="false">VLOOKUP($A97,[6]CurveFetch!$D$8:$R$1000,9)</f>
        <v>0</v>
      </c>
      <c r="I97" s="138" t="n">
        <f aca="false">VLOOKUP($A97,[6]CurveFetch!$D$8:$R$1000,8)</f>
        <v>0</v>
      </c>
      <c r="J97" s="138" t="str">
        <f aca="false">VLOOKUP($A97,[6]CurveFetch!$D$8:$R$1000,6)</f>
        <v/>
      </c>
      <c r="K97" s="138" t="n">
        <f aca="false">VLOOKUP($A97,[6]CurveFetch!$D$8:$R$1000,11)</f>
        <v>0.06373049448605</v>
      </c>
      <c r="L97" s="139" t="n">
        <f aca="false">C97-I97</f>
        <v>0</v>
      </c>
      <c r="M97" s="139" t="e">
        <f aca="false">$I97-$J97</f>
        <v>#VALUE!</v>
      </c>
      <c r="N97" s="139" t="n">
        <f aca="false">$C97-$G97</f>
        <v>0</v>
      </c>
    </row>
    <row r="98" customFormat="false" ht="11.25" hidden="false" customHeight="false" outlineLevel="0" collapsed="false">
      <c r="A98" s="46" t="n">
        <f aca="false">DATE(YEAR(A97),MONTH(A97)+1,1)</f>
        <v>48823</v>
      </c>
      <c r="B98" s="138" t="n">
        <f aca="false">VLOOKUP($A98,[6]CurveFetch!$D$8:$R$1000,2)</f>
        <v>5.836</v>
      </c>
      <c r="C98" s="138" t="n">
        <f aca="false">VLOOKUP($A98,[6]CurveFetch!$D$8:$R$1000,7)</f>
        <v>0</v>
      </c>
      <c r="D98" s="138" t="n">
        <f aca="false">VLOOKUP($A98,[6]CurveFetch!$D$8:$R$1000,5)</f>
        <v>0</v>
      </c>
      <c r="E98" s="138" t="n">
        <f aca="false">VLOOKUP($A98,[6]CurveFetch!$D$8:$R$1000,4)</f>
        <v>0</v>
      </c>
      <c r="F98" s="138" t="n">
        <f aca="false">VLOOKUP($A98,[6]CurveFetch!$D$8:$R$1000,15)</f>
        <v>0</v>
      </c>
      <c r="G98" s="138" t="n">
        <f aca="false">VLOOKUP($A98,[6]CurveFetch!$D$8:$R$1000,3)</f>
        <v>0</v>
      </c>
      <c r="H98" s="138" t="n">
        <f aca="false">VLOOKUP($A98,[6]CurveFetch!$D$8:$R$1000,9)</f>
        <v>0</v>
      </c>
      <c r="I98" s="138" t="n">
        <f aca="false">VLOOKUP($A98,[6]CurveFetch!$D$8:$R$1000,8)</f>
        <v>0</v>
      </c>
      <c r="J98" s="138" t="str">
        <f aca="false">VLOOKUP($A98,[6]CurveFetch!$D$8:$R$1000,6)</f>
        <v/>
      </c>
      <c r="K98" s="138" t="n">
        <f aca="false">VLOOKUP($A98,[6]CurveFetch!$D$8:$R$1000,11)</f>
        <v>0.06373049448605</v>
      </c>
      <c r="L98" s="139" t="n">
        <f aca="false">C98-I98</f>
        <v>0</v>
      </c>
      <c r="M98" s="139" t="e">
        <f aca="false">$I98-$J98</f>
        <v>#VALUE!</v>
      </c>
      <c r="N98" s="139" t="n">
        <f aca="false">$C98-$G98</f>
        <v>0</v>
      </c>
    </row>
    <row r="99" customFormat="false" ht="11.25" hidden="false" customHeight="false" outlineLevel="0" collapsed="false">
      <c r="A99" s="46" t="n">
        <f aca="false">DATE(YEAR(A98),MONTH(A98)+1,1)</f>
        <v>48853</v>
      </c>
      <c r="B99" s="138" t="n">
        <f aca="false">VLOOKUP($A99,[6]CurveFetch!$D$8:$R$1000,2)</f>
        <v>5.836</v>
      </c>
      <c r="C99" s="138" t="n">
        <f aca="false">VLOOKUP($A99,[6]CurveFetch!$D$8:$R$1000,7)</f>
        <v>0</v>
      </c>
      <c r="D99" s="138" t="n">
        <f aca="false">VLOOKUP($A99,[6]CurveFetch!$D$8:$R$1000,5)</f>
        <v>0</v>
      </c>
      <c r="E99" s="138" t="n">
        <f aca="false">VLOOKUP($A99,[6]CurveFetch!$D$8:$R$1000,4)</f>
        <v>0</v>
      </c>
      <c r="F99" s="138" t="n">
        <f aca="false">VLOOKUP($A99,[6]CurveFetch!$D$8:$R$1000,15)</f>
        <v>0</v>
      </c>
      <c r="G99" s="138" t="n">
        <f aca="false">VLOOKUP($A99,[6]CurveFetch!$D$8:$R$1000,3)</f>
        <v>0</v>
      </c>
      <c r="H99" s="138" t="n">
        <f aca="false">VLOOKUP($A99,[6]CurveFetch!$D$8:$R$1000,9)</f>
        <v>0</v>
      </c>
      <c r="I99" s="138" t="n">
        <f aca="false">VLOOKUP($A99,[6]CurveFetch!$D$8:$R$1000,8)</f>
        <v>0</v>
      </c>
      <c r="J99" s="138" t="str">
        <f aca="false">VLOOKUP($A99,[6]CurveFetch!$D$8:$R$1000,6)</f>
        <v/>
      </c>
      <c r="K99" s="138" t="n">
        <f aca="false">VLOOKUP($A99,[6]CurveFetch!$D$8:$R$1000,11)</f>
        <v>0.06373049448605</v>
      </c>
      <c r="L99" s="139" t="n">
        <f aca="false">C99-I99</f>
        <v>0</v>
      </c>
      <c r="M99" s="139" t="e">
        <f aca="false">$I99-$J99</f>
        <v>#VALUE!</v>
      </c>
      <c r="N99" s="139" t="n">
        <f aca="false">$C99-$G99</f>
        <v>0</v>
      </c>
    </row>
    <row r="100" customFormat="false" ht="11.25" hidden="false" customHeight="false" outlineLevel="0" collapsed="false">
      <c r="A100" s="46" t="n">
        <f aca="false">DATE(YEAR(A99),MONTH(A99)+1,1)</f>
        <v>48884</v>
      </c>
      <c r="B100" s="138" t="n">
        <f aca="false">VLOOKUP($A100,[6]CurveFetch!$D$8:$R$1000,2)</f>
        <v>5.836</v>
      </c>
      <c r="C100" s="138" t="n">
        <f aca="false">VLOOKUP($A100,[6]CurveFetch!$D$8:$R$1000,7)</f>
        <v>0</v>
      </c>
      <c r="D100" s="138" t="n">
        <f aca="false">VLOOKUP($A100,[6]CurveFetch!$D$8:$R$1000,5)</f>
        <v>0</v>
      </c>
      <c r="E100" s="138" t="n">
        <f aca="false">VLOOKUP($A100,[6]CurveFetch!$D$8:$R$1000,4)</f>
        <v>0</v>
      </c>
      <c r="F100" s="138" t="n">
        <f aca="false">VLOOKUP($A100,[6]CurveFetch!$D$8:$R$1000,15)</f>
        <v>0</v>
      </c>
      <c r="G100" s="138" t="n">
        <f aca="false">VLOOKUP($A100,[6]CurveFetch!$D$8:$R$1000,3)</f>
        <v>0</v>
      </c>
      <c r="H100" s="138" t="n">
        <f aca="false">VLOOKUP($A100,[6]CurveFetch!$D$8:$R$1000,9)</f>
        <v>0</v>
      </c>
      <c r="I100" s="138" t="n">
        <f aca="false">VLOOKUP($A100,[6]CurveFetch!$D$8:$R$1000,8)</f>
        <v>0</v>
      </c>
      <c r="J100" s="138" t="str">
        <f aca="false">VLOOKUP($A100,[6]CurveFetch!$D$8:$R$1000,6)</f>
        <v/>
      </c>
      <c r="K100" s="138" t="n">
        <f aca="false">VLOOKUP($A100,[6]CurveFetch!$D$8:$R$1000,11)</f>
        <v>0.06373049448605</v>
      </c>
      <c r="L100" s="139" t="n">
        <f aca="false">C100-I100</f>
        <v>0</v>
      </c>
      <c r="M100" s="139" t="e">
        <f aca="false">$I100-$J100</f>
        <v>#VALUE!</v>
      </c>
      <c r="N100" s="139" t="n">
        <f aca="false">$C100-$G100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2000-04-27T15:46:06Z</dcterms:created>
  <dc:creator>jreitme</dc:creator>
  <dc:description/>
  <dc:language>en-US</dc:language>
  <cp:lastModifiedBy>mlenhar</cp:lastModifiedBy>
  <cp:lastPrinted>2001-01-12T17:15:36Z</cp:lastPrinted>
  <cp:revision>0</cp:revision>
  <dc:subject/>
  <dc:title/>
</cp:coreProperties>
</file>