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definedNames>
    <definedName function="false" hidden="false" localSheetId="0" name="_xlnm.Print_Area" vbProcedure="false">'Orig Sched'!$A$1:$T$60</definedName>
    <definedName function="false" hidden="false" localSheetId="0" name="_xlnm.Print_Titles" vbProcedure="false">'Orig Sched'!$1:$9</definedName>
    <definedName function="false" hidden="false" localSheetId="1" name="_xlnm.Print_Area" vbProcedure="false">'Summary Sched'!$A$1:$K$21</definedName>
    <definedName function="false" hidden="false" localSheetId="1" name="_xlnm.Print_Titles" vbProcedure="false">'Summary Sched'!$1:$13</definedName>
    <definedName function="false" hidden="false" name="DTITLE" vbProcedure="false">'Orig Sched'!$X$1:$AR$9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_Order1" vbProcedure="false">255</definedName>
    <definedName function="false" hidden="false" localSheetId="0" name="_Order2" vbProcedure="false">255</definedName>
    <definedName function="false" hidden="false" localSheetId="1" name="DTITLE" vbProcedure="false">'Summary Sched'!$AC$1:$AW$13</definedName>
    <definedName function="false" hidden="false" localSheetId="1" name="Print_Area_MI" vbProcedure="false">'Summary Sched'!$B$1:$L$13</definedName>
    <definedName function="false" hidden="false" localSheetId="1" name="Print_Titles_MI" vbProcedure="false">'Summary Sched'!$1:$13</definedName>
    <definedName function="false" hidden="false" localSheetId="1" name="TITLE" vbProcedure="false">'Summary Sched'!$B$1:$T$13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1" name="_Order1" vbProcedure="false">255</definedName>
    <definedName function="false" hidden="false" localSheetId="1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<sst xmlns="http://schemas.openxmlformats.org/spreadsheetml/2006/main" count="271" uniqueCount="147">
  <si>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</si>
  <si>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</si>
  <si>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</si>
  <si>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West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</si>
  <si>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</si>
  <si>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</si>
  <si>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</si>
  <si>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</si>
  <si>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Enter Value of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</si>
  <si>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</si>
  <si>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</si>
  <si>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</si>
  <si>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</si>
  <si>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</si>
  <si>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</si>
  <si>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</si>
  <si>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</si>
  <si>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</si>
  <si>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</si>
  <si>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</si>
  <si>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</si>
  <si>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 </t>
  </si>
  <si>
    <t xml:space="preserve">PUB CODE</t>
  </si>
  <si>
    <t xml:space="preserve">Book ID List</t>
  </si>
  <si>
    <t xml:space="preserve">Formula - DO NOT TOUCH</t>
  </si>
  <si>
    <t xml:space="preserve">QV8440.1</t>
  </si>
  <si>
    <t xml:space="preserve">Mercado Gas</t>
  </si>
  <si>
    <t xml:space="preserve">Middle Market - West</t>
  </si>
  <si>
    <t xml:space="preserve">Tycholiz</t>
  </si>
  <si>
    <t xml:space="preserve">NG-PRICE</t>
  </si>
  <si>
    <t xml:space="preserve">S</t>
  </si>
  <si>
    <t xml:space="preserve">05/01-12/01</t>
  </si>
  <si>
    <t xml:space="preserve">EMW</t>
  </si>
  <si>
    <t xml:space="preserve">QS5478.A</t>
  </si>
  <si>
    <t xml:space="preserve">Citizens</t>
  </si>
  <si>
    <t xml:space="preserve">Varied/d</t>
  </si>
  <si>
    <t xml:space="preserve">Ward</t>
  </si>
  <si>
    <t xml:space="preserve">FT-WEST</t>
  </si>
  <si>
    <t xml:space="preserve">4/01-3/02</t>
  </si>
  <si>
    <t xml:space="preserve">Varied</t>
  </si>
  <si>
    <t xml:space="preserve">IF-ELPO/SJ</t>
  </si>
  <si>
    <t xml:space="preserve">FT-CENT</t>
  </si>
  <si>
    <t xml:space="preserve">QT5176</t>
  </si>
  <si>
    <t xml:space="preserve">AEC Marketing</t>
  </si>
  <si>
    <t xml:space="preserve">GD-NEW</t>
  </si>
  <si>
    <t xml:space="preserve">FT-DENVER</t>
  </si>
  <si>
    <t xml:space="preserve">QS4578</t>
  </si>
  <si>
    <t xml:space="preserve">GD-NEWJR</t>
  </si>
  <si>
    <t xml:space="preserve">Apr-Sep 01</t>
  </si>
  <si>
    <t xml:space="preserve">IF-ElPO/SJ</t>
  </si>
  <si>
    <t xml:space="preserve">FT-EAST</t>
  </si>
  <si>
    <t xml:space="preserve">QY3799</t>
  </si>
  <si>
    <t xml:space="preserve">Smurfet</t>
  </si>
  <si>
    <t xml:space="preserve">NGI Socal</t>
  </si>
  <si>
    <t xml:space="preserve">FT-EATP</t>
  </si>
  <si>
    <t xml:space="preserve">QS5478</t>
  </si>
  <si>
    <t xml:space="preserve">07/01-09/01</t>
  </si>
  <si>
    <t xml:space="preserve">various</t>
  </si>
  <si>
    <t xml:space="preserve">FT-EOLTX</t>
  </si>
  <si>
    <t xml:space="preserve">Kennedy</t>
  </si>
  <si>
    <t xml:space="preserve">9000/d</t>
  </si>
  <si>
    <t xml:space="preserve">Whitt</t>
  </si>
  <si>
    <t xml:space="preserve">FT-Denver</t>
  </si>
  <si>
    <t xml:space="preserve">B</t>
  </si>
  <si>
    <t xml:space="preserve">IF-CIG/GLENROCK</t>
  </si>
  <si>
    <t xml:space="preserve">FT-HPLC</t>
  </si>
  <si>
    <t xml:space="preserve">EJW</t>
  </si>
  <si>
    <t xml:space="preserve">6740/d</t>
  </si>
  <si>
    <t xml:space="preserve">Lucci</t>
  </si>
  <si>
    <t xml:space="preserve">IF-CIG/RKYMTN</t>
  </si>
  <si>
    <t xml:space="preserve">FT-INTRACENTRAL1</t>
  </si>
  <si>
    <t xml:space="preserve">dominion</t>
  </si>
  <si>
    <t xml:space="preserve">5000/d</t>
  </si>
  <si>
    <t xml:space="preserve">IF-NWPL_ROICKY_M</t>
  </si>
  <si>
    <t xml:space="preserve">FT-INTRACENTRAL2</t>
  </si>
  <si>
    <t xml:space="preserve">Colorado Spring Utilities</t>
  </si>
  <si>
    <t xml:space="preserve">FT-MKTEAST</t>
  </si>
  <si>
    <t xml:space="preserve">Excelon Energy</t>
  </si>
  <si>
    <t xml:space="preserve">4305/d</t>
  </si>
  <si>
    <t xml:space="preserve">FT-NEWYORK</t>
  </si>
  <si>
    <t xml:space="preserve">City of Pasadena</t>
  </si>
  <si>
    <t xml:space="preserve">7489/d</t>
  </si>
  <si>
    <t xml:space="preserve">GD-New</t>
  </si>
  <si>
    <t xml:space="preserve">b</t>
  </si>
  <si>
    <t xml:space="preserve">13.5/13.25</t>
  </si>
  <si>
    <t xml:space="preserve">socal border</t>
  </si>
  <si>
    <t xml:space="preserve">Forrest Oil</t>
  </si>
  <si>
    <t xml:space="preserve">3825/d</t>
  </si>
  <si>
    <t xml:space="preserve">4/01-10/01</t>
  </si>
  <si>
    <t xml:space="preserve">if-questar</t>
  </si>
  <si>
    <t xml:space="preserve">FT-ONTARIO</t>
  </si>
  <si>
    <t xml:space="preserve">QY6470</t>
  </si>
  <si>
    <t xml:space="preserve">FT-West</t>
  </si>
  <si>
    <t xml:space="preserve">04/01-10/01</t>
  </si>
  <si>
    <t xml:space="preserve">IF-KERN/RIVER</t>
  </si>
  <si>
    <t xml:space="preserve">FT-SOUTHEAST</t>
  </si>
  <si>
    <t xml:space="preserve">qy6476</t>
  </si>
  <si>
    <t xml:space="preserve">Westport</t>
  </si>
  <si>
    <t xml:space="preserve">3500/d</t>
  </si>
  <si>
    <t xml:space="preserve">FT-TEXAS</t>
  </si>
  <si>
    <t xml:space="preserve">KN Retail Services</t>
  </si>
  <si>
    <t xml:space="preserve">6000/d</t>
  </si>
  <si>
    <t xml:space="preserve">Relex</t>
  </si>
  <si>
    <t xml:space="preserve">GD-CENTRAL</t>
  </si>
  <si>
    <t xml:space="preserve">GD-HUB</t>
  </si>
  <si>
    <t xml:space="preserve">western gas resources</t>
  </si>
  <si>
    <t xml:space="preserve">duke field services</t>
  </si>
  <si>
    <t xml:space="preserve">1225/d</t>
  </si>
  <si>
    <t xml:space="preserve">GD-TEXAS</t>
  </si>
  <si>
    <t xml:space="preserve">MGMT WEST</t>
  </si>
  <si>
    <t xml:space="preserve">crosstimbers</t>
  </si>
  <si>
    <t xml:space="preserve">7000/d</t>
  </si>
  <si>
    <t xml:space="preserve">reliant energy</t>
  </si>
  <si>
    <t xml:space="preserve">3000/d</t>
  </si>
  <si>
    <t xml:space="preserve">OPTIONS</t>
  </si>
  <si>
    <t xml:space="preserve">Gd-new</t>
  </si>
  <si>
    <t xml:space="preserve">T</t>
  </si>
  <si>
    <t xml:space="preserve">Apr 01</t>
  </si>
  <si>
    <t xml:space="preserve">2.10 + Variable</t>
  </si>
  <si>
    <t xml:space="preserve">NGI-SOBDR-PG&amp;E</t>
  </si>
  <si>
    <t xml:space="preserve">STORAGE</t>
  </si>
  <si>
    <t xml:space="preserve">V03636.1</t>
  </si>
  <si>
    <t xml:space="preserve">Greenley Gas</t>
  </si>
  <si>
    <t xml:space="preserve">varied/d</t>
  </si>
  <si>
    <t xml:space="preserve">05/01-10/01</t>
  </si>
  <si>
    <t xml:space="preserve">QW8457</t>
  </si>
  <si>
    <t xml:space="preserve">Pasadena</t>
  </si>
  <si>
    <t xml:space="preserve">QS5478.j</t>
  </si>
  <si>
    <t xml:space="preserve">11/01-12/01</t>
  </si>
  <si>
    <t xml:space="preserve">TOTAL ORIGINATION</t>
  </si>
  <si>
    <t xml:space="preserve">Origination Summary Schedule - Mar-01</t>
  </si>
  <si>
    <t xml:space="preserve">Origination</t>
  </si>
  <si>
    <t xml:space="preserve">Number of</t>
  </si>
  <si>
    <t xml:space="preserve">RC Code</t>
  </si>
  <si>
    <t xml:space="preserve">Amount</t>
  </si>
  <si>
    <t xml:space="preserve">Originated Deals</t>
  </si>
  <si>
    <t xml:space="preserve">Barry Tycholiz</t>
  </si>
  <si>
    <t xml:space="preserve">107321-01-BT</t>
  </si>
  <si>
    <t xml:space="preserve">Mark Whitt</t>
  </si>
  <si>
    <t xml:space="preserve">107321-02-MW</t>
  </si>
  <si>
    <t xml:space="preserve">Paul Lucci</t>
  </si>
  <si>
    <t xml:space="preserve">107321-03-PL</t>
  </si>
  <si>
    <t xml:space="preserve">Kim Ward</t>
  </si>
  <si>
    <t xml:space="preserve">107321-04-KW</t>
  </si>
  <si>
    <t xml:space="preserve">Stephanie Miller</t>
  </si>
  <si>
    <t xml:space="preserve">Miller</t>
  </si>
  <si>
    <t xml:space="preserve">107321-05-SM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</si>
</sst>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.00_);[RED]\(#,##0.00\)"/>
    <numFmt numFmtId="166" formatCode="\$#,##0.00_);[RED]&quot;($&quot;#,##0.00\)"/>
    <numFmt numFmtId="167" formatCode="General_)"/>
    <numFmt numFmtId="168" formatCode="_(* #,##0.00_);_(* \(#,##0.00\);_(* \-??_);_(@_)"/>
    <numFmt numFmtId="169" formatCode="_(* #,##0_);_(* \(#,##0\);_(* \-??_);_(@_)"/>
    <numFmt numFmtId="170" formatCode="\$#,##0_);[RED]&quot;($&quot;#,##0\)"/>
    <numFmt numFmtId="171" formatCode="[$-409]m/d/yyyy"/>
    <numFmt numFmtId="172" formatCode="&quot;As of &quot;mmmm\ dd&quot;, &quot;yyyy"/>
    <numFmt numFmtId="173" formatCode="_(\$* #,##0.00_);_(\$* \(#,##0.00\);_(\$* \-??_);_(@_)"/>
    <numFmt numFmtId="174" formatCode="[$-409]#,##0_);[RED]\(#,##0\)"/>
    <numFmt numFmtId="175" formatCode="0.00"/>
    <numFmt numFmtId="176" formatCode="0"/>
    <numFmt numFmtId="177" formatCode="&quot;Detail of New Transactions By Originator - &quot;mmmm&quot;, &quot;yyyy"/>
    <numFmt numFmtId="178" formatCode="mm/dd/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4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" fillId="5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6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6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3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6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6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6" borderId="5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5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toc0101" xfId="20"/>
    <cellStyle name="Currency_Ftoc0101" xfId="21"/>
    <cellStyle name="Normal_0694ORG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.75" customHeight="true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2" width="3.28"/>
    <col collapsed="false" customWidth="true" hidden="false" outlineLevel="0" max="3" min="3" style="2" width="9.56"/>
    <col collapsed="false" customWidth="true" hidden="false" outlineLevel="0" max="4" min="4" style="2" width="2.56"/>
    <col collapsed="false" customWidth="true" hidden="false" outlineLevel="0" max="5" min="5" style="3" width="24.85"/>
    <col collapsed="false" customWidth="true" hidden="false" outlineLevel="0" max="6" min="6" style="2" width="3.28"/>
    <col collapsed="false" customWidth="true" hidden="false" outlineLevel="0" max="7" min="7" style="2" width="17.85"/>
    <col collapsed="false" customWidth="true" hidden="false" outlineLevel="0" max="8" min="8" style="0" width="2.42"/>
    <col collapsed="false" customWidth="true" hidden="false" outlineLevel="0" max="9" min="9" style="4" width="11.99"/>
    <col collapsed="false" customWidth="true" hidden="false" outlineLevel="0" max="10" min="10" style="5" width="1.7"/>
    <col collapsed="false" customWidth="true" hidden="false" outlineLevel="0" max="11" min="11" style="4" width="13.41"/>
    <col collapsed="false" customWidth="true" hidden="false" outlineLevel="0" max="12" min="12" style="6" width="3.14"/>
    <col collapsed="false" customWidth="true" hidden="false" outlineLevel="0" max="13" min="13" style="7" width="25.85"/>
    <col collapsed="false" customWidth="true" hidden="false" outlineLevel="0" max="14" min="14" style="8" width="14.41"/>
    <col collapsed="false" customWidth="true" hidden="false" outlineLevel="0" max="15" min="15" style="2" width="14.41"/>
    <col collapsed="false" customWidth="true" hidden="false" outlineLevel="0" max="16" min="16" style="9" width="9.7"/>
    <col collapsed="false" customWidth="true" hidden="false" outlineLevel="0" max="17" min="17" style="2" width="7.28"/>
    <col collapsed="false" customWidth="true" hidden="false" outlineLevel="0" max="18" min="18" style="2" width="7.7"/>
    <col collapsed="false" customWidth="true" hidden="false" outlineLevel="0" max="19" min="19" style="2" width="8.7"/>
    <col collapsed="false" customWidth="true" hidden="false" outlineLevel="0" max="20" min="20" style="2" width="17.99"/>
    <col collapsed="false" customWidth="true" hidden="false" outlineLevel="0" max="21" min="21" style="2" width="1.56"/>
    <col collapsed="false" customWidth="true" hidden="false" outlineLevel="0" max="22" min="22" style="10" width="23.7"/>
    <col collapsed="false" customWidth="true" hidden="false" outlineLevel="0" max="23" min="23" style="2" width="4.99"/>
    <col collapsed="false" customWidth="true" hidden="false" outlineLevel="0" max="24" min="24" style="2" width="2.42"/>
    <col collapsed="false" customWidth="true" hidden="false" outlineLevel="0" max="25" min="25" style="2" width="6.7"/>
    <col collapsed="false" customWidth="true" hidden="false" outlineLevel="0" max="26" min="26" style="2" width="2.42"/>
    <col collapsed="false" customWidth="true" hidden="false" outlineLevel="0" max="27" min="27" style="2" width="7.14"/>
    <col collapsed="false" customWidth="true" hidden="false" outlineLevel="0" max="28" min="28" style="2" width="2.42"/>
    <col collapsed="false" customWidth="true" hidden="false" outlineLevel="0" max="29" min="29" style="2" width="17.85"/>
    <col collapsed="false" customWidth="true" hidden="false" outlineLevel="0" max="30" min="30" style="2" width="3.28"/>
    <col collapsed="false" customWidth="true" hidden="false" outlineLevel="0" max="31" min="31" style="2" width="13.56"/>
    <col collapsed="false" customWidth="true" hidden="false" outlineLevel="0" max="32" min="32" style="2" width="3.28"/>
    <col collapsed="false" customWidth="true" hidden="false" outlineLevel="0" max="33" min="33" style="2" width="10.99"/>
    <col collapsed="false" customWidth="true" hidden="false" outlineLevel="0" max="34" min="34" style="2" width="2.42"/>
    <col collapsed="false" customWidth="true" hidden="false" outlineLevel="0" max="35" min="35" style="2" width="4.99"/>
    <col collapsed="false" customWidth="true" hidden="false" outlineLevel="0" max="36" min="36" style="2" width="1.56"/>
    <col collapsed="false" customWidth="true" hidden="false" outlineLevel="0" max="37" min="37" style="2" width="5.85"/>
    <col collapsed="false" customWidth="true" hidden="false" outlineLevel="0" max="38" min="38" style="2" width="3.28"/>
    <col collapsed="false" customWidth="true" hidden="false" outlineLevel="0" max="39" min="39" style="2" width="9.28"/>
    <col collapsed="false" customWidth="true" hidden="false" outlineLevel="0" max="40" min="40" style="2" width="2.42"/>
    <col collapsed="false" customWidth="true" hidden="false" outlineLevel="0" max="41" min="41" style="2" width="10.99"/>
    <col collapsed="false" customWidth="false" hidden="false" outlineLevel="0" max="257" min="42" style="2" width="8.41"/>
  </cols>
  <sheetData>
    <row r="1" customFormat="false" ht="12.75" hidden="false" customHeight="true" outlineLevel="0" collapsed="false">
      <c r="A1" s="11" t="s">
        <v>0</v>
      </c>
      <c r="B1" s="12"/>
      <c r="C1" s="12"/>
      <c r="D1" s="12"/>
      <c r="F1" s="12"/>
      <c r="G1" s="13"/>
      <c r="H1" s="14"/>
      <c r="L1" s="5"/>
      <c r="M1" s="15"/>
      <c r="N1" s="16"/>
      <c r="O1" s="12"/>
      <c r="AD1" s="17" t="s">
        <v>1</v>
      </c>
      <c r="AF1" s="18"/>
    </row>
    <row r="2" customFormat="false" ht="18.75" hidden="false" customHeight="true" outlineLevel="0" collapsed="false">
      <c r="A2" s="19" t="n">
        <f aca="true">TODAY()</f>
        <v>45926</v>
      </c>
      <c r="B2" s="12"/>
      <c r="C2" s="12"/>
      <c r="D2" s="12"/>
      <c r="F2" s="12"/>
      <c r="G2" s="13"/>
      <c r="H2" s="14"/>
      <c r="L2" s="5"/>
      <c r="M2" s="15"/>
      <c r="N2" s="16"/>
      <c r="O2" s="12"/>
      <c r="AD2" s="17" t="s">
        <v>2</v>
      </c>
      <c r="AF2" s="18"/>
    </row>
    <row r="3" customFormat="false" ht="18.75" hidden="false" customHeight="true" outlineLevel="0" collapsed="false">
      <c r="A3" s="20" t="s">
        <v>3</v>
      </c>
      <c r="B3" s="12"/>
      <c r="C3" s="12"/>
      <c r="D3" s="12"/>
      <c r="F3" s="12"/>
      <c r="G3" s="13"/>
      <c r="H3" s="14"/>
      <c r="L3" s="5"/>
      <c r="M3" s="15"/>
      <c r="N3" s="16"/>
      <c r="O3" s="12"/>
    </row>
    <row r="4" customFormat="false" ht="12.75" hidden="false" customHeight="true" outlineLevel="0" collapsed="false">
      <c r="A4" s="21"/>
      <c r="B4" s="12"/>
      <c r="C4" s="12"/>
      <c r="D4" s="12"/>
      <c r="F4" s="17"/>
      <c r="G4" s="13"/>
      <c r="H4" s="14"/>
      <c r="L4" s="5"/>
      <c r="M4" s="15"/>
      <c r="N4" s="16"/>
      <c r="O4" s="12"/>
    </row>
    <row r="5" customFormat="false" ht="12.75" hidden="false" customHeight="true" outlineLevel="0" collapsed="false">
      <c r="F5" s="18"/>
      <c r="G5" s="17"/>
    </row>
    <row r="6" customFormat="false" ht="12.75" hidden="false" customHeight="true" outlineLevel="0" collapsed="false">
      <c r="A6" s="22"/>
      <c r="B6" s="23"/>
      <c r="C6" s="23"/>
      <c r="D6" s="23"/>
      <c r="E6" s="24"/>
      <c r="F6" s="23"/>
      <c r="G6" s="23"/>
      <c r="H6" s="23"/>
      <c r="I6" s="25"/>
      <c r="J6" s="16" t="s">
        <v>4</v>
      </c>
      <c r="K6" s="25"/>
      <c r="L6" s="8"/>
      <c r="M6" s="26" t="s">
        <v>5</v>
      </c>
      <c r="O6" s="23"/>
      <c r="P6" s="22"/>
      <c r="Q6" s="23"/>
      <c r="R6" s="23"/>
      <c r="S6" s="23"/>
      <c r="T6" s="23"/>
      <c r="U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2.75" hidden="false" customHeight="true" outlineLevel="0" collapsed="false">
      <c r="A7" s="27"/>
      <c r="B7" s="28"/>
      <c r="C7" s="28"/>
      <c r="D7" s="28"/>
      <c r="E7" s="29"/>
      <c r="F7" s="28"/>
      <c r="G7" s="28"/>
      <c r="H7" s="23"/>
      <c r="I7" s="30"/>
      <c r="J7" s="31" t="s">
        <v>6</v>
      </c>
      <c r="K7" s="30"/>
      <c r="L7" s="8"/>
      <c r="M7" s="26" t="s">
        <v>7</v>
      </c>
      <c r="N7" s="32" t="s">
        <v>8</v>
      </c>
      <c r="O7" s="28"/>
      <c r="P7" s="22"/>
      <c r="Q7" s="23"/>
      <c r="R7" s="23"/>
      <c r="S7" s="23"/>
      <c r="T7" s="23"/>
      <c r="U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8.75" hidden="false" customHeight="true" outlineLevel="0" collapsed="false">
      <c r="A8" s="33" t="s">
        <v>9</v>
      </c>
      <c r="B8" s="23"/>
      <c r="C8" s="34" t="s">
        <v>10</v>
      </c>
      <c r="D8" s="23"/>
      <c r="E8" s="35" t="s">
        <v>11</v>
      </c>
      <c r="F8" s="23"/>
      <c r="G8" s="33" t="s">
        <v>12</v>
      </c>
      <c r="H8" s="23"/>
      <c r="I8" s="30" t="s">
        <v>13</v>
      </c>
      <c r="J8" s="16"/>
      <c r="K8" s="30" t="s">
        <v>14</v>
      </c>
      <c r="L8" s="16"/>
      <c r="M8" s="36" t="s">
        <v>15</v>
      </c>
      <c r="N8" s="37" t="s">
        <v>16</v>
      </c>
      <c r="O8" s="33" t="s">
        <v>17</v>
      </c>
      <c r="P8" s="38" t="s">
        <v>18</v>
      </c>
      <c r="Q8" s="33" t="s">
        <v>19</v>
      </c>
      <c r="R8" s="33" t="s">
        <v>20</v>
      </c>
      <c r="S8" s="33" t="s">
        <v>21</v>
      </c>
      <c r="T8" s="33" t="s">
        <v>22</v>
      </c>
      <c r="U8" s="23"/>
      <c r="V8" s="39" t="s">
        <v>23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false" customHeight="true" outlineLevel="0" collapsed="false">
      <c r="M9" s="40" t="s">
        <v>24</v>
      </c>
      <c r="V9" s="41"/>
    </row>
    <row r="10" customFormat="false" ht="12.75" hidden="false" customHeight="true" outlineLevel="0" collapsed="false">
      <c r="A10" s="1" t="s">
        <v>25</v>
      </c>
      <c r="C10" s="42" t="n">
        <v>36957</v>
      </c>
      <c r="E10" s="2" t="s">
        <v>26</v>
      </c>
      <c r="G10" s="2" t="s">
        <v>27</v>
      </c>
      <c r="I10" s="4" t="n">
        <v>10000</v>
      </c>
      <c r="J10" s="4"/>
      <c r="L10" s="43"/>
      <c r="M10" s="44" t="n">
        <f aca="false">N10/1000</f>
        <v>119.56</v>
      </c>
      <c r="N10" s="8" t="n">
        <v>119560</v>
      </c>
      <c r="O10" s="12" t="s">
        <v>28</v>
      </c>
      <c r="P10" s="12" t="s">
        <v>29</v>
      </c>
      <c r="Q10" s="2" t="s">
        <v>30</v>
      </c>
      <c r="R10" s="2" t="s">
        <v>31</v>
      </c>
      <c r="S10" s="12"/>
      <c r="T10" s="12"/>
      <c r="U10" s="45"/>
      <c r="V10" s="41" t="s">
        <v>32</v>
      </c>
      <c r="AA10" s="2" t="n">
        <f aca="false">N10</f>
        <v>119560</v>
      </c>
      <c r="AB10" s="2" t="n">
        <v>1</v>
      </c>
    </row>
    <row r="11" customFormat="false" ht="12.75" hidden="false" customHeight="true" outlineLevel="0" collapsed="false">
      <c r="A11" s="1" t="s">
        <v>33</v>
      </c>
      <c r="C11" s="46" t="n">
        <v>36963</v>
      </c>
      <c r="E11" s="3" t="s">
        <v>34</v>
      </c>
      <c r="G11" s="47" t="s">
        <v>27</v>
      </c>
      <c r="H11" s="2"/>
      <c r="I11" s="4" t="s">
        <v>35</v>
      </c>
      <c r="J11" s="48"/>
      <c r="M11" s="44" t="n">
        <f aca="false">N11/1000</f>
        <v>0</v>
      </c>
      <c r="N11" s="8" t="n">
        <v>0</v>
      </c>
      <c r="O11" s="12" t="s">
        <v>36</v>
      </c>
      <c r="P11" s="9" t="s">
        <v>37</v>
      </c>
      <c r="R11" s="2" t="s">
        <v>38</v>
      </c>
      <c r="S11" s="2" t="s">
        <v>39</v>
      </c>
      <c r="T11" s="2" t="s">
        <v>40</v>
      </c>
      <c r="V11" s="41" t="s">
        <v>41</v>
      </c>
      <c r="AA11" s="2" t="n">
        <f aca="false">N11</f>
        <v>0</v>
      </c>
      <c r="AB11" s="2" t="n">
        <v>1</v>
      </c>
    </row>
    <row r="12" customFormat="false" ht="12.75" hidden="false" customHeight="true" outlineLevel="0" collapsed="false">
      <c r="A12" s="1" t="s">
        <v>42</v>
      </c>
      <c r="C12" s="46" t="n">
        <v>36970</v>
      </c>
      <c r="E12" s="3" t="s">
        <v>43</v>
      </c>
      <c r="G12" s="47" t="s">
        <v>27</v>
      </c>
      <c r="H12" s="2"/>
      <c r="J12" s="4"/>
      <c r="M12" s="44" t="n">
        <f aca="false">N12/1000</f>
        <v>75</v>
      </c>
      <c r="N12" s="8" t="n">
        <v>75000</v>
      </c>
      <c r="O12" s="12" t="s">
        <v>28</v>
      </c>
      <c r="P12" s="9" t="s">
        <v>44</v>
      </c>
      <c r="V12" s="41" t="s">
        <v>45</v>
      </c>
      <c r="AA12" s="2" t="n">
        <f aca="false">N12</f>
        <v>75000</v>
      </c>
      <c r="AB12" s="2" t="n">
        <v>1</v>
      </c>
    </row>
    <row r="13" customFormat="false" ht="12.75" hidden="false" customHeight="true" outlineLevel="0" collapsed="false">
      <c r="A13" s="1" t="s">
        <v>46</v>
      </c>
      <c r="C13" s="46" t="n">
        <v>36971</v>
      </c>
      <c r="E13" s="3" t="s">
        <v>34</v>
      </c>
      <c r="G13" s="47" t="s">
        <v>27</v>
      </c>
      <c r="I13" s="4" t="n">
        <v>1180000</v>
      </c>
      <c r="J13" s="4"/>
      <c r="M13" s="44" t="n">
        <f aca="false">N13/1000</f>
        <v>11.5</v>
      </c>
      <c r="N13" s="8" t="n">
        <v>11500</v>
      </c>
      <c r="O13" s="12" t="s">
        <v>36</v>
      </c>
      <c r="P13" s="9" t="s">
        <v>47</v>
      </c>
      <c r="R13" s="2" t="s">
        <v>48</v>
      </c>
      <c r="T13" s="2" t="s">
        <v>49</v>
      </c>
      <c r="V13" s="41" t="s">
        <v>50</v>
      </c>
      <c r="AA13" s="2" t="n">
        <f aca="false">N13</f>
        <v>11500</v>
      </c>
      <c r="AB13" s="2" t="n">
        <v>1</v>
      </c>
    </row>
    <row r="14" customFormat="false" ht="12.75" hidden="false" customHeight="true" outlineLevel="0" collapsed="false">
      <c r="A14" s="1" t="s">
        <v>51</v>
      </c>
      <c r="C14" s="46" t="n">
        <v>36972</v>
      </c>
      <c r="E14" s="3" t="s">
        <v>52</v>
      </c>
      <c r="G14" s="47" t="s">
        <v>27</v>
      </c>
      <c r="H14" s="12"/>
      <c r="I14" s="4" t="n">
        <v>225000</v>
      </c>
      <c r="J14" s="4"/>
      <c r="M14" s="44" t="n">
        <f aca="false">N14/1000</f>
        <v>11.25</v>
      </c>
      <c r="N14" s="8" t="n">
        <v>11250</v>
      </c>
      <c r="O14" s="12" t="s">
        <v>36</v>
      </c>
      <c r="P14" s="1" t="s">
        <v>44</v>
      </c>
      <c r="Q14" s="12"/>
      <c r="R14" s="46" t="n">
        <v>36982</v>
      </c>
      <c r="S14" s="12"/>
      <c r="T14" s="12" t="s">
        <v>53</v>
      </c>
      <c r="U14" s="12"/>
      <c r="V14" s="41" t="s">
        <v>54</v>
      </c>
      <c r="W14" s="12"/>
      <c r="X14" s="12"/>
      <c r="Y14" s="12"/>
      <c r="Z14" s="12"/>
      <c r="AA14" s="2" t="n">
        <f aca="false">N14</f>
        <v>11250</v>
      </c>
      <c r="AB14" s="2" t="n">
        <v>1</v>
      </c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customFormat="false" ht="12.75" hidden="false" customHeight="true" outlineLevel="0" collapsed="false">
      <c r="A15" s="1" t="s">
        <v>55</v>
      </c>
      <c r="B15" s="12"/>
      <c r="C15" s="46" t="n">
        <v>36972</v>
      </c>
      <c r="D15" s="12"/>
      <c r="E15" s="3" t="s">
        <v>34</v>
      </c>
      <c r="F15" s="12"/>
      <c r="G15" s="47" t="s">
        <v>27</v>
      </c>
      <c r="H15" s="12"/>
      <c r="I15" s="4" t="n">
        <v>280000</v>
      </c>
      <c r="J15" s="4"/>
      <c r="M15" s="44" t="n">
        <f aca="false">N15/1000</f>
        <v>2.8</v>
      </c>
      <c r="N15" s="8" t="n">
        <v>2800</v>
      </c>
      <c r="O15" s="12" t="s">
        <v>36</v>
      </c>
      <c r="P15" s="9" t="s">
        <v>29</v>
      </c>
      <c r="Q15" s="12"/>
      <c r="R15" s="12" t="s">
        <v>56</v>
      </c>
      <c r="S15" s="12" t="s">
        <v>57</v>
      </c>
      <c r="U15" s="12"/>
      <c r="V15" s="41" t="s">
        <v>58</v>
      </c>
      <c r="W15" s="12"/>
      <c r="X15" s="12"/>
      <c r="Y15" s="12"/>
      <c r="Z15" s="12"/>
      <c r="AA15" s="2" t="n">
        <f aca="false">N15</f>
        <v>2800</v>
      </c>
      <c r="AB15" s="2" t="n">
        <v>1</v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customFormat="false" ht="12.75" hidden="false" customHeight="true" outlineLevel="0" collapsed="false">
      <c r="A16" s="1" t="n">
        <v>692959</v>
      </c>
      <c r="C16" s="46" t="n">
        <v>36978</v>
      </c>
      <c r="E16" s="3" t="s">
        <v>59</v>
      </c>
      <c r="G16" s="47" t="s">
        <v>27</v>
      </c>
      <c r="H16" s="2"/>
      <c r="J16" s="4"/>
      <c r="K16" s="4" t="s">
        <v>60</v>
      </c>
      <c r="L16" s="43"/>
      <c r="M16" s="44" t="n">
        <f aca="false">N16/1000</f>
        <v>18.9</v>
      </c>
      <c r="N16" s="49" t="n">
        <v>18900</v>
      </c>
      <c r="O16" s="12" t="s">
        <v>61</v>
      </c>
      <c r="P16" s="9" t="s">
        <v>62</v>
      </c>
      <c r="Q16" s="12" t="s">
        <v>63</v>
      </c>
      <c r="R16" s="12" t="n">
        <v>36982</v>
      </c>
      <c r="S16" s="12" t="n">
        <v>-0.55</v>
      </c>
      <c r="T16" s="12" t="s">
        <v>64</v>
      </c>
      <c r="U16" s="12"/>
      <c r="V16" s="41" t="s">
        <v>65</v>
      </c>
      <c r="W16" s="12"/>
      <c r="X16" s="12"/>
      <c r="Y16" s="12"/>
      <c r="Z16" s="12"/>
      <c r="AA16" s="2" t="n">
        <f aca="false">N16</f>
        <v>18900</v>
      </c>
      <c r="AB16" s="2" t="n">
        <v>1</v>
      </c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12.75" hidden="false" customHeight="true" outlineLevel="0" collapsed="false">
      <c r="A17" s="1" t="n">
        <v>696653</v>
      </c>
      <c r="C17" s="46" t="n">
        <v>36978</v>
      </c>
      <c r="E17" s="3" t="s">
        <v>66</v>
      </c>
      <c r="G17" s="47" t="s">
        <v>27</v>
      </c>
      <c r="H17" s="12"/>
      <c r="K17" s="4" t="s">
        <v>67</v>
      </c>
      <c r="M17" s="44" t="n">
        <f aca="false">N17/1000</f>
        <v>8.088</v>
      </c>
      <c r="N17" s="8" t="n">
        <v>8088</v>
      </c>
      <c r="O17" s="12" t="s">
        <v>68</v>
      </c>
      <c r="P17" s="1" t="s">
        <v>62</v>
      </c>
      <c r="Q17" s="12" t="s">
        <v>63</v>
      </c>
      <c r="R17" s="12" t="n">
        <v>36982</v>
      </c>
      <c r="S17" s="12" t="n">
        <v>-0.07</v>
      </c>
      <c r="T17" s="2" t="s">
        <v>69</v>
      </c>
      <c r="U17" s="12"/>
      <c r="V17" s="41" t="s">
        <v>70</v>
      </c>
      <c r="W17" s="12"/>
      <c r="X17" s="12"/>
      <c r="Y17" s="12"/>
      <c r="Z17" s="12"/>
      <c r="AA17" s="2" t="n">
        <f aca="false">N17</f>
        <v>8088</v>
      </c>
      <c r="AB17" s="2" t="n">
        <v>1</v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</row>
    <row r="18" customFormat="false" ht="12.75" hidden="false" customHeight="true" outlineLevel="0" collapsed="false">
      <c r="A18" s="1" t="n">
        <v>699630</v>
      </c>
      <c r="C18" s="46" t="n">
        <v>36978</v>
      </c>
      <c r="E18" s="3" t="s">
        <v>71</v>
      </c>
      <c r="G18" s="47" t="s">
        <v>27</v>
      </c>
      <c r="H18" s="12"/>
      <c r="K18" s="4" t="s">
        <v>72</v>
      </c>
      <c r="M18" s="44" t="n">
        <f aca="false">N18/1000</f>
        <v>3</v>
      </c>
      <c r="N18" s="8" t="n">
        <v>3000</v>
      </c>
      <c r="O18" s="12" t="s">
        <v>68</v>
      </c>
      <c r="P18" s="1" t="s">
        <v>62</v>
      </c>
      <c r="Q18" s="12" t="s">
        <v>63</v>
      </c>
      <c r="R18" s="12" t="n">
        <v>36982</v>
      </c>
      <c r="S18" s="12" t="n">
        <v>-0.02</v>
      </c>
      <c r="T18" s="12" t="s">
        <v>73</v>
      </c>
      <c r="U18" s="12"/>
      <c r="V18" s="41" t="s">
        <v>74</v>
      </c>
      <c r="W18" s="12"/>
      <c r="X18" s="12"/>
      <c r="Y18" s="12"/>
      <c r="Z18" s="12"/>
      <c r="AA18" s="2" t="n">
        <f aca="false">N18</f>
        <v>3000</v>
      </c>
      <c r="AB18" s="2" t="n">
        <v>1</v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true" outlineLevel="0" collapsed="false">
      <c r="A19" s="50" t="n">
        <v>696648</v>
      </c>
      <c r="C19" s="46" t="n">
        <v>36978</v>
      </c>
      <c r="E19" s="3" t="s">
        <v>75</v>
      </c>
      <c r="G19" s="47" t="s">
        <v>27</v>
      </c>
      <c r="H19" s="12"/>
      <c r="I19" s="4" t="s">
        <v>72</v>
      </c>
      <c r="M19" s="44" t="n">
        <f aca="false">N19/1000</f>
        <v>3.75</v>
      </c>
      <c r="N19" s="8" t="n">
        <v>3750</v>
      </c>
      <c r="O19" s="12" t="s">
        <v>68</v>
      </c>
      <c r="P19" s="1" t="s">
        <v>62</v>
      </c>
      <c r="Q19" s="12" t="s">
        <v>30</v>
      </c>
      <c r="R19" s="12" t="n">
        <v>36982</v>
      </c>
      <c r="S19" s="12" t="n">
        <v>-0.075</v>
      </c>
      <c r="T19" s="12" t="s">
        <v>69</v>
      </c>
      <c r="U19" s="12"/>
      <c r="V19" s="41" t="s">
        <v>76</v>
      </c>
      <c r="W19" s="12"/>
      <c r="X19" s="12"/>
      <c r="Y19" s="12"/>
      <c r="Z19" s="12"/>
      <c r="AA19" s="2" t="n">
        <f aca="false">N19</f>
        <v>3750</v>
      </c>
      <c r="AB19" s="2" t="n">
        <v>1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customFormat="false" ht="12.75" hidden="false" customHeight="true" outlineLevel="0" collapsed="false">
      <c r="A20" s="50" t="n">
        <v>696765</v>
      </c>
      <c r="C20" s="46" t="n">
        <v>36978</v>
      </c>
      <c r="E20" s="3" t="s">
        <v>77</v>
      </c>
      <c r="G20" s="47" t="s">
        <v>27</v>
      </c>
      <c r="H20" s="12"/>
      <c r="I20" s="4" t="s">
        <v>78</v>
      </c>
      <c r="M20" s="44" t="n">
        <f aca="false">N20/1000</f>
        <v>8.395</v>
      </c>
      <c r="N20" s="8" t="n">
        <v>8395</v>
      </c>
      <c r="O20" s="12" t="s">
        <v>68</v>
      </c>
      <c r="P20" s="1" t="s">
        <v>62</v>
      </c>
      <c r="Q20" s="12" t="s">
        <v>30</v>
      </c>
      <c r="R20" s="12" t="n">
        <v>36982</v>
      </c>
      <c r="S20" s="12" t="n">
        <v>0.024</v>
      </c>
      <c r="T20" s="12" t="s">
        <v>69</v>
      </c>
      <c r="U20" s="12"/>
      <c r="V20" s="41" t="s">
        <v>79</v>
      </c>
      <c r="W20" s="12"/>
      <c r="X20" s="12"/>
      <c r="Y20" s="12"/>
      <c r="Z20" s="12"/>
      <c r="AA20" s="2" t="n">
        <f aca="false">N20</f>
        <v>8395</v>
      </c>
      <c r="AB20" s="2" t="n">
        <v>1</v>
      </c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</row>
    <row r="21" customFormat="false" ht="12.75" hidden="false" customHeight="true" outlineLevel="0" collapsed="false">
      <c r="A21" s="50" t="n">
        <v>699715</v>
      </c>
      <c r="C21" s="46" t="n">
        <v>36978</v>
      </c>
      <c r="E21" s="3" t="s">
        <v>80</v>
      </c>
      <c r="G21" s="47" t="s">
        <v>27</v>
      </c>
      <c r="H21" s="12"/>
      <c r="K21" s="4" t="s">
        <v>81</v>
      </c>
      <c r="M21" s="44" t="n">
        <f aca="false">N21/1000</f>
        <v>18.7225</v>
      </c>
      <c r="N21" s="8" t="n">
        <v>18722.5</v>
      </c>
      <c r="O21" s="12" t="s">
        <v>36</v>
      </c>
      <c r="P21" s="1" t="s">
        <v>82</v>
      </c>
      <c r="Q21" s="12" t="s">
        <v>83</v>
      </c>
      <c r="R21" s="12" t="n">
        <v>36982</v>
      </c>
      <c r="S21" s="12" t="s">
        <v>84</v>
      </c>
      <c r="T21" s="12" t="s">
        <v>85</v>
      </c>
      <c r="U21" s="12"/>
      <c r="V21" s="41" t="s">
        <v>76</v>
      </c>
      <c r="W21" s="12"/>
      <c r="X21" s="12"/>
      <c r="Y21" s="12"/>
      <c r="Z21" s="12"/>
      <c r="AA21" s="2" t="n">
        <f aca="false">N21</f>
        <v>18722.5</v>
      </c>
      <c r="AB21" s="2" t="n">
        <v>1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customFormat="false" ht="12.75" hidden="false" customHeight="true" outlineLevel="0" collapsed="false">
      <c r="A22" s="1" t="s">
        <v>51</v>
      </c>
      <c r="C22" s="46" t="n">
        <v>36972</v>
      </c>
      <c r="E22" s="3" t="s">
        <v>86</v>
      </c>
      <c r="G22" s="47" t="s">
        <v>27</v>
      </c>
      <c r="K22" s="4" t="s">
        <v>87</v>
      </c>
      <c r="M22" s="44" t="n">
        <f aca="false">N22/1000</f>
        <v>0</v>
      </c>
      <c r="N22" s="8" t="n">
        <v>0</v>
      </c>
      <c r="O22" s="12" t="s">
        <v>68</v>
      </c>
      <c r="P22" s="1" t="s">
        <v>37</v>
      </c>
      <c r="Q22" s="12" t="s">
        <v>63</v>
      </c>
      <c r="R22" s="12" t="s">
        <v>88</v>
      </c>
      <c r="S22" s="12" t="n">
        <v>0</v>
      </c>
      <c r="T22" s="12" t="s">
        <v>89</v>
      </c>
      <c r="U22" s="12"/>
      <c r="V22" s="41" t="s">
        <v>90</v>
      </c>
      <c r="W22" s="12"/>
      <c r="X22" s="12"/>
      <c r="Y22" s="12"/>
      <c r="Z22" s="12"/>
      <c r="AA22" s="2" t="n">
        <f aca="false">N22</f>
        <v>0</v>
      </c>
      <c r="AB22" s="2" t="n">
        <v>1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customFormat="false" ht="12.75" hidden="false" customHeight="true" outlineLevel="0" collapsed="false">
      <c r="A23" s="1" t="s">
        <v>91</v>
      </c>
      <c r="C23" s="46" t="n">
        <v>36972</v>
      </c>
      <c r="E23" s="3" t="s">
        <v>86</v>
      </c>
      <c r="G23" s="47" t="s">
        <v>27</v>
      </c>
      <c r="H23" s="12"/>
      <c r="K23" s="4" t="s">
        <v>72</v>
      </c>
      <c r="M23" s="44" t="n">
        <f aca="false">N23/1000</f>
        <v>0</v>
      </c>
      <c r="N23" s="8" t="n">
        <v>0</v>
      </c>
      <c r="O23" s="12" t="s">
        <v>68</v>
      </c>
      <c r="P23" s="1" t="s">
        <v>92</v>
      </c>
      <c r="Q23" s="12" t="s">
        <v>63</v>
      </c>
      <c r="R23" s="12" t="s">
        <v>93</v>
      </c>
      <c r="S23" s="12" t="n">
        <v>0.03</v>
      </c>
      <c r="T23" s="12" t="s">
        <v>94</v>
      </c>
      <c r="U23" s="12"/>
      <c r="V23" s="41" t="s">
        <v>95</v>
      </c>
      <c r="W23" s="12"/>
      <c r="X23" s="12"/>
      <c r="Y23" s="12"/>
      <c r="Z23" s="12"/>
      <c r="AA23" s="2" t="n">
        <f aca="false">N23</f>
        <v>0</v>
      </c>
      <c r="AB23" s="2" t="n">
        <v>1</v>
      </c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</row>
    <row r="24" customFormat="false" ht="12.75" hidden="false" customHeight="true" outlineLevel="0" collapsed="false">
      <c r="A24" s="1" t="s">
        <v>96</v>
      </c>
      <c r="C24" s="46" t="n">
        <v>36970</v>
      </c>
      <c r="E24" s="3" t="s">
        <v>97</v>
      </c>
      <c r="G24" s="47" t="s">
        <v>27</v>
      </c>
      <c r="H24" s="12"/>
      <c r="K24" s="4" t="s">
        <v>98</v>
      </c>
      <c r="M24" s="44" t="n">
        <f aca="false">N24/1000</f>
        <v>0</v>
      </c>
      <c r="N24" s="8" t="n">
        <v>0</v>
      </c>
      <c r="O24" s="12" t="s">
        <v>68</v>
      </c>
      <c r="P24" s="1" t="s">
        <v>37</v>
      </c>
      <c r="Q24" s="12" t="s">
        <v>63</v>
      </c>
      <c r="R24" s="12" t="s">
        <v>93</v>
      </c>
      <c r="S24" s="12" t="n">
        <v>0.0125</v>
      </c>
      <c r="T24" s="12" t="s">
        <v>73</v>
      </c>
      <c r="U24" s="12"/>
      <c r="V24" s="41" t="s">
        <v>99</v>
      </c>
      <c r="W24" s="12"/>
      <c r="X24" s="12"/>
      <c r="Y24" s="12"/>
      <c r="Z24" s="12"/>
      <c r="AA24" s="2" t="n">
        <f aca="false">N24</f>
        <v>0</v>
      </c>
      <c r="AB24" s="2" t="n">
        <v>1</v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</row>
    <row r="25" customFormat="false" ht="12.75" hidden="false" customHeight="true" outlineLevel="0" collapsed="false">
      <c r="A25" s="1" t="n">
        <v>696668</v>
      </c>
      <c r="C25" s="46" t="n">
        <v>36976</v>
      </c>
      <c r="E25" s="3" t="s">
        <v>100</v>
      </c>
      <c r="G25" s="47" t="s">
        <v>27</v>
      </c>
      <c r="H25" s="12"/>
      <c r="I25" s="4" t="s">
        <v>101</v>
      </c>
      <c r="M25" s="44" t="n">
        <f aca="false">N25/1000</f>
        <v>0</v>
      </c>
      <c r="N25" s="8" t="n">
        <v>0</v>
      </c>
      <c r="O25" s="12" t="s">
        <v>68</v>
      </c>
      <c r="P25" s="1" t="s">
        <v>62</v>
      </c>
      <c r="Q25" s="12" t="s">
        <v>30</v>
      </c>
      <c r="R25" s="12" t="n">
        <v>36982</v>
      </c>
      <c r="S25" s="12" t="n">
        <v>-0.47</v>
      </c>
      <c r="T25" s="12" t="s">
        <v>64</v>
      </c>
      <c r="U25" s="12"/>
      <c r="V25" s="41" t="s">
        <v>37</v>
      </c>
      <c r="W25" s="12"/>
      <c r="X25" s="12"/>
      <c r="Y25" s="12"/>
      <c r="Z25" s="12"/>
      <c r="AA25" s="2" t="n">
        <f aca="false">N25</f>
        <v>0</v>
      </c>
      <c r="AB25" s="2" t="n">
        <v>1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customFormat="false" ht="12.75" hidden="false" customHeight="true" outlineLevel="0" collapsed="false">
      <c r="A26" s="1" t="n">
        <v>696661</v>
      </c>
      <c r="C26" s="46" t="n">
        <v>36976</v>
      </c>
      <c r="E26" s="3" t="s">
        <v>102</v>
      </c>
      <c r="G26" s="47" t="s">
        <v>27</v>
      </c>
      <c r="H26" s="12"/>
      <c r="I26" s="4" t="s">
        <v>72</v>
      </c>
      <c r="M26" s="44" t="n">
        <f aca="false">N26/1000</f>
        <v>0</v>
      </c>
      <c r="N26" s="8" t="n">
        <v>0</v>
      </c>
      <c r="O26" s="12" t="s">
        <v>68</v>
      </c>
      <c r="P26" s="1" t="s">
        <v>62</v>
      </c>
      <c r="Q26" s="12" t="s">
        <v>30</v>
      </c>
      <c r="R26" s="12" t="n">
        <v>36982</v>
      </c>
      <c r="S26" s="12" t="n">
        <v>-0.5</v>
      </c>
      <c r="T26" s="12" t="s">
        <v>64</v>
      </c>
      <c r="U26" s="12"/>
      <c r="V26" s="41" t="s">
        <v>103</v>
      </c>
      <c r="W26" s="12"/>
      <c r="X26" s="12"/>
      <c r="Y26" s="12"/>
      <c r="Z26" s="12"/>
      <c r="AA26" s="2" t="n">
        <f aca="false">N26</f>
        <v>0</v>
      </c>
      <c r="AB26" s="2" t="n">
        <v>1</v>
      </c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customFormat="false" ht="12.75" hidden="false" customHeight="true" outlineLevel="0" collapsed="false">
      <c r="A27" s="1" t="n">
        <v>699927</v>
      </c>
      <c r="C27" s="46" t="n">
        <v>36978</v>
      </c>
      <c r="E27" s="3" t="s">
        <v>71</v>
      </c>
      <c r="G27" s="47" t="s">
        <v>27</v>
      </c>
      <c r="H27" s="12"/>
      <c r="K27" s="4" t="s">
        <v>72</v>
      </c>
      <c r="M27" s="44" t="n">
        <f aca="false">N27/1000</f>
        <v>0</v>
      </c>
      <c r="N27" s="8" t="n">
        <v>0</v>
      </c>
      <c r="O27" s="12" t="s">
        <v>68</v>
      </c>
      <c r="P27" s="1" t="s">
        <v>62</v>
      </c>
      <c r="Q27" s="12" t="s">
        <v>63</v>
      </c>
      <c r="R27" s="12" t="n">
        <v>36982</v>
      </c>
      <c r="S27" s="12" t="n">
        <v>-0.1</v>
      </c>
      <c r="T27" s="12" t="s">
        <v>89</v>
      </c>
      <c r="U27" s="12"/>
      <c r="V27" s="41" t="s">
        <v>104</v>
      </c>
      <c r="W27" s="12"/>
      <c r="X27" s="12"/>
      <c r="Y27" s="12"/>
      <c r="Z27" s="12"/>
      <c r="AA27" s="2" t="n">
        <f aca="false">N27</f>
        <v>0</v>
      </c>
      <c r="AB27" s="2" t="n">
        <v>1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customFormat="false" ht="12.75" hidden="false" customHeight="true" outlineLevel="0" collapsed="false">
      <c r="A28" s="1" t="n">
        <v>699932</v>
      </c>
      <c r="C28" s="46" t="n">
        <v>36979</v>
      </c>
      <c r="E28" s="3" t="s">
        <v>105</v>
      </c>
      <c r="G28" s="47" t="s">
        <v>27</v>
      </c>
      <c r="H28" s="12"/>
      <c r="I28" s="4" t="s">
        <v>72</v>
      </c>
      <c r="M28" s="44" t="n">
        <f aca="false">N28/1000</f>
        <v>1.5</v>
      </c>
      <c r="N28" s="8" t="n">
        <v>1500</v>
      </c>
      <c r="O28" s="12" t="s">
        <v>68</v>
      </c>
      <c r="P28" s="1" t="s">
        <v>62</v>
      </c>
      <c r="Q28" s="12" t="s">
        <v>30</v>
      </c>
      <c r="R28" s="12" t="n">
        <v>36982</v>
      </c>
      <c r="S28" s="12" t="n">
        <v>0</v>
      </c>
      <c r="T28" s="12" t="s">
        <v>73</v>
      </c>
      <c r="U28" s="12"/>
      <c r="V28" s="41" t="s">
        <v>44</v>
      </c>
      <c r="W28" s="12"/>
      <c r="X28" s="12"/>
      <c r="Y28" s="12"/>
      <c r="Z28" s="12"/>
      <c r="AA28" s="2" t="n">
        <f aca="false">N28</f>
        <v>1500</v>
      </c>
      <c r="AB28" s="2" t="n">
        <v>1</v>
      </c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customFormat="false" ht="12.75" hidden="false" customHeight="true" outlineLevel="0" collapsed="false">
      <c r="A29" s="1" t="n">
        <v>69941</v>
      </c>
      <c r="C29" s="46" t="n">
        <v>36978</v>
      </c>
      <c r="E29" s="3" t="s">
        <v>106</v>
      </c>
      <c r="G29" s="47" t="s">
        <v>27</v>
      </c>
      <c r="H29" s="12"/>
      <c r="K29" s="4" t="s">
        <v>107</v>
      </c>
      <c r="M29" s="44" t="n">
        <f aca="false">N29/1000</f>
        <v>0</v>
      </c>
      <c r="N29" s="8" t="n">
        <v>0</v>
      </c>
      <c r="O29" s="12" t="s">
        <v>68</v>
      </c>
      <c r="P29" s="1" t="s">
        <v>62</v>
      </c>
      <c r="Q29" s="12" t="s">
        <v>63</v>
      </c>
      <c r="R29" s="12" t="n">
        <v>36982</v>
      </c>
      <c r="S29" s="12" t="n">
        <v>0.17</v>
      </c>
      <c r="T29" s="12" t="s">
        <v>69</v>
      </c>
      <c r="U29" s="12"/>
      <c r="V29" s="41" t="s">
        <v>108</v>
      </c>
      <c r="W29" s="12"/>
      <c r="X29" s="12"/>
      <c r="Y29" s="12"/>
      <c r="Z29" s="12"/>
      <c r="AA29" s="2" t="n">
        <f aca="false">N29</f>
        <v>0</v>
      </c>
      <c r="AB29" s="2" t="n">
        <v>1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customFormat="false" ht="12.75" hidden="false" customHeight="true" outlineLevel="0" collapsed="false">
      <c r="A30" s="1" t="n">
        <v>699400</v>
      </c>
      <c r="C30" s="46" t="n">
        <v>36978</v>
      </c>
      <c r="E30" s="3" t="s">
        <v>106</v>
      </c>
      <c r="G30" s="47" t="s">
        <v>27</v>
      </c>
      <c r="H30" s="12"/>
      <c r="J30" s="4"/>
      <c r="K30" s="4" t="s">
        <v>101</v>
      </c>
      <c r="M30" s="44" t="n">
        <f aca="false">N30/1000</f>
        <v>0</v>
      </c>
      <c r="N30" s="8" t="n">
        <v>0</v>
      </c>
      <c r="O30" s="12" t="s">
        <v>68</v>
      </c>
      <c r="P30" s="1" t="s">
        <v>62</v>
      </c>
      <c r="Q30" s="12" t="s">
        <v>63</v>
      </c>
      <c r="R30" s="12" t="n">
        <v>36982</v>
      </c>
      <c r="S30" s="12" t="n">
        <v>0.05</v>
      </c>
      <c r="T30" s="12" t="s">
        <v>69</v>
      </c>
      <c r="U30" s="12"/>
      <c r="V30" s="41" t="s">
        <v>109</v>
      </c>
      <c r="W30" s="12"/>
      <c r="X30" s="12"/>
      <c r="Y30" s="12"/>
      <c r="Z30" s="12"/>
      <c r="AA30" s="2" t="n">
        <f aca="false">N30</f>
        <v>0</v>
      </c>
      <c r="AB30" s="2" t="n">
        <v>1</v>
      </c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customFormat="false" ht="12.75" hidden="false" customHeight="true" outlineLevel="0" collapsed="false">
      <c r="A31" s="1" t="n">
        <v>699250</v>
      </c>
      <c r="C31" s="46" t="n">
        <v>36978</v>
      </c>
      <c r="E31" s="3" t="s">
        <v>110</v>
      </c>
      <c r="G31" s="47" t="s">
        <v>27</v>
      </c>
      <c r="H31" s="12"/>
      <c r="K31" s="4" t="s">
        <v>111</v>
      </c>
      <c r="M31" s="44" t="n">
        <f aca="false">N31/1000</f>
        <v>0</v>
      </c>
      <c r="N31" s="8" t="n">
        <v>0</v>
      </c>
      <c r="O31" s="12" t="s">
        <v>68</v>
      </c>
      <c r="P31" s="1" t="s">
        <v>37</v>
      </c>
      <c r="Q31" s="12" t="s">
        <v>63</v>
      </c>
      <c r="R31" s="12" t="n">
        <v>36982</v>
      </c>
      <c r="S31" s="12" t="n">
        <v>0</v>
      </c>
      <c r="T31" s="12" t="s">
        <v>73</v>
      </c>
      <c r="U31" s="12"/>
      <c r="V31" s="41" t="s">
        <v>29</v>
      </c>
      <c r="W31" s="12"/>
      <c r="X31" s="12"/>
      <c r="Y31" s="12"/>
      <c r="Z31" s="12"/>
      <c r="AA31" s="2" t="n">
        <f aca="false">N31</f>
        <v>0</v>
      </c>
      <c r="AB31" s="2" t="n">
        <v>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</row>
    <row r="32" customFormat="false" ht="12.75" hidden="false" customHeight="true" outlineLevel="0" collapsed="false">
      <c r="A32" s="1" t="n">
        <v>696772</v>
      </c>
      <c r="C32" s="46" t="n">
        <v>36977</v>
      </c>
      <c r="E32" s="3" t="s">
        <v>112</v>
      </c>
      <c r="G32" s="47" t="s">
        <v>27</v>
      </c>
      <c r="H32" s="12"/>
      <c r="K32" s="4" t="s">
        <v>113</v>
      </c>
      <c r="M32" s="44" t="n">
        <f aca="false">N32/1000</f>
        <v>0</v>
      </c>
      <c r="O32" s="12" t="s">
        <v>68</v>
      </c>
      <c r="P32" s="1" t="s">
        <v>62</v>
      </c>
      <c r="Q32" s="12" t="s">
        <v>63</v>
      </c>
      <c r="R32" s="12" t="n">
        <v>36982</v>
      </c>
      <c r="S32" s="12" t="n">
        <v>0.175</v>
      </c>
      <c r="T32" s="12" t="s">
        <v>69</v>
      </c>
      <c r="U32" s="12"/>
      <c r="V32" s="41" t="s">
        <v>114</v>
      </c>
      <c r="W32" s="12"/>
      <c r="X32" s="12"/>
      <c r="Y32" s="12"/>
      <c r="Z32" s="12"/>
      <c r="AA32" s="2" t="n">
        <f aca="false">N32</f>
        <v>0</v>
      </c>
      <c r="AB32" s="2" t="n">
        <v>1</v>
      </c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customFormat="false" ht="12.75" hidden="false" customHeight="true" outlineLevel="0" collapsed="false">
      <c r="A33" s="1" t="n">
        <v>581463</v>
      </c>
      <c r="C33" s="46" t="n">
        <v>36979</v>
      </c>
      <c r="E33" s="3" t="s">
        <v>80</v>
      </c>
      <c r="G33" s="47" t="s">
        <v>27</v>
      </c>
      <c r="H33" s="12"/>
      <c r="I33" s="4" t="n">
        <f aca="false">2430*30</f>
        <v>72900</v>
      </c>
      <c r="K33" s="4" t="n">
        <f aca="false">2430*30</f>
        <v>72900</v>
      </c>
      <c r="M33" s="44" t="n">
        <f aca="false">N33/1000</f>
        <v>0.729</v>
      </c>
      <c r="N33" s="8" t="n">
        <f aca="false">2430*30*0.01</f>
        <v>729</v>
      </c>
      <c r="O33" s="12" t="s">
        <v>36</v>
      </c>
      <c r="P33" s="1" t="s">
        <v>115</v>
      </c>
      <c r="Q33" s="12" t="s">
        <v>116</v>
      </c>
      <c r="R33" s="12" t="s">
        <v>117</v>
      </c>
      <c r="S33" s="12" t="s">
        <v>118</v>
      </c>
      <c r="T33" s="12" t="s">
        <v>119</v>
      </c>
      <c r="U33" s="12"/>
      <c r="V33" s="51" t="s">
        <v>120</v>
      </c>
      <c r="W33" s="12"/>
      <c r="X33" s="12"/>
      <c r="Y33" s="12"/>
      <c r="Z33" s="12"/>
      <c r="AA33" s="2" t="n">
        <f aca="false">N33</f>
        <v>729</v>
      </c>
      <c r="AB33" s="2" t="n">
        <v>1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</row>
    <row r="34" customFormat="false" ht="12.75" hidden="false" customHeight="true" outlineLevel="0" collapsed="false">
      <c r="A34" s="1" t="s">
        <v>121</v>
      </c>
      <c r="C34" s="46" t="n">
        <v>36979</v>
      </c>
      <c r="E34" s="3" t="s">
        <v>122</v>
      </c>
      <c r="G34" s="47" t="s">
        <v>27</v>
      </c>
      <c r="H34" s="12"/>
      <c r="I34" s="4" t="s">
        <v>123</v>
      </c>
      <c r="M34" s="44" t="n">
        <f aca="false">N34/1000</f>
        <v>300</v>
      </c>
      <c r="N34" s="8" t="n">
        <v>300000</v>
      </c>
      <c r="O34" s="12" t="s">
        <v>68</v>
      </c>
      <c r="P34" s="1" t="s">
        <v>62</v>
      </c>
      <c r="Q34" s="12" t="s">
        <v>30</v>
      </c>
      <c r="R34" s="12" t="s">
        <v>124</v>
      </c>
      <c r="S34" s="12" t="n">
        <v>-0.0125</v>
      </c>
      <c r="T34" s="12" t="s">
        <v>69</v>
      </c>
      <c r="U34" s="12"/>
      <c r="V34" s="52"/>
      <c r="W34" s="12"/>
      <c r="X34" s="12"/>
      <c r="Y34" s="12"/>
      <c r="Z34" s="12"/>
      <c r="AA34" s="2" t="n">
        <f aca="false">N34</f>
        <v>300000</v>
      </c>
      <c r="AB34" s="2" t="n">
        <v>1</v>
      </c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</row>
    <row r="35" customFormat="false" ht="12.75" hidden="false" customHeight="true" outlineLevel="0" collapsed="false">
      <c r="A35" s="1" t="s">
        <v>125</v>
      </c>
      <c r="C35" s="46" t="n">
        <v>36979</v>
      </c>
      <c r="E35" s="3" t="s">
        <v>126</v>
      </c>
      <c r="G35" s="47" t="s">
        <v>27</v>
      </c>
      <c r="H35" s="12"/>
      <c r="I35" s="4" t="n">
        <v>2500</v>
      </c>
      <c r="M35" s="44" t="n">
        <f aca="false">N35/1000</f>
        <v>11.5</v>
      </c>
      <c r="N35" s="8" t="n">
        <v>11500</v>
      </c>
      <c r="O35" s="12" t="s">
        <v>36</v>
      </c>
      <c r="P35" s="1" t="s">
        <v>29</v>
      </c>
      <c r="Q35" s="12" t="s">
        <v>30</v>
      </c>
      <c r="R35" s="12" t="s">
        <v>56</v>
      </c>
      <c r="S35" s="12" t="n">
        <v>5.125</v>
      </c>
      <c r="T35" s="12"/>
      <c r="U35" s="12"/>
      <c r="V35" s="52"/>
      <c r="W35" s="12"/>
      <c r="X35" s="12"/>
      <c r="Y35" s="12"/>
      <c r="Z35" s="12"/>
      <c r="AA35" s="2" t="n">
        <f aca="false">N35</f>
        <v>11500</v>
      </c>
      <c r="AB35" s="2" t="n">
        <v>1</v>
      </c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  <c r="IW35" s="12"/>
    </row>
    <row r="36" customFormat="false" ht="12.75" hidden="false" customHeight="true" outlineLevel="0" collapsed="false">
      <c r="A36" s="1" t="s">
        <v>127</v>
      </c>
      <c r="C36" s="46" t="n">
        <v>36979</v>
      </c>
      <c r="E36" s="3" t="s">
        <v>34</v>
      </c>
      <c r="G36" s="47" t="s">
        <v>27</v>
      </c>
      <c r="H36" s="12"/>
      <c r="I36" s="4" t="n">
        <v>350000</v>
      </c>
      <c r="M36" s="44" t="n">
        <f aca="false">N36/1000</f>
        <v>3.5</v>
      </c>
      <c r="N36" s="8" t="n">
        <v>3500</v>
      </c>
      <c r="O36" s="12" t="s">
        <v>36</v>
      </c>
      <c r="P36" s="1" t="s">
        <v>29</v>
      </c>
      <c r="Q36" s="12" t="s">
        <v>30</v>
      </c>
      <c r="R36" s="12" t="s">
        <v>128</v>
      </c>
      <c r="S36" s="12" t="s">
        <v>57</v>
      </c>
      <c r="T36" s="12"/>
      <c r="U36" s="12"/>
      <c r="V36" s="52"/>
      <c r="W36" s="12"/>
      <c r="X36" s="12"/>
      <c r="Y36" s="12"/>
      <c r="Z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</row>
    <row r="37" customFormat="false" ht="12.75" hidden="false" customHeight="true" outlineLevel="0" collapsed="false">
      <c r="C37" s="46"/>
      <c r="G37" s="47"/>
      <c r="H37" s="12"/>
      <c r="M37" s="44" t="n">
        <f aca="false">N37/1000</f>
        <v>0</v>
      </c>
      <c r="O37" s="12"/>
      <c r="P37" s="1"/>
      <c r="Q37" s="12"/>
      <c r="R37" s="12"/>
      <c r="S37" s="12"/>
      <c r="T37" s="12"/>
      <c r="U37" s="12"/>
      <c r="V37" s="52"/>
      <c r="W37" s="12"/>
      <c r="X37" s="12"/>
      <c r="Y37" s="12"/>
      <c r="Z37" s="12"/>
      <c r="AA37" s="2" t="n">
        <f aca="false">N37</f>
        <v>0</v>
      </c>
      <c r="AB37" s="2" t="n">
        <v>1</v>
      </c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</row>
    <row r="38" customFormat="false" ht="12.75" hidden="false" customHeight="true" outlineLevel="0" collapsed="false">
      <c r="C38" s="46"/>
      <c r="G38" s="47"/>
      <c r="H38" s="12"/>
      <c r="M38" s="44" t="n">
        <f aca="false">N38/1000</f>
        <v>0</v>
      </c>
      <c r="O38" s="12"/>
      <c r="P38" s="1"/>
      <c r="Q38" s="12"/>
      <c r="R38" s="12"/>
      <c r="S38" s="12"/>
      <c r="T38" s="12"/>
      <c r="U38" s="12"/>
      <c r="V38" s="52"/>
      <c r="W38" s="12"/>
      <c r="X38" s="12"/>
      <c r="Y38" s="12"/>
      <c r="Z38" s="12"/>
      <c r="AA38" s="2" t="n">
        <f aca="false">N38</f>
        <v>0</v>
      </c>
      <c r="AB38" s="2" t="n">
        <v>1</v>
      </c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</row>
    <row r="39" customFormat="false" ht="12.75" hidden="false" customHeight="true" outlineLevel="0" collapsed="false">
      <c r="C39" s="46"/>
      <c r="G39" s="47"/>
      <c r="H39" s="12"/>
      <c r="M39" s="44" t="n">
        <f aca="false">N39/1000</f>
        <v>0</v>
      </c>
      <c r="O39" s="12"/>
      <c r="P39" s="1"/>
      <c r="Q39" s="12"/>
      <c r="R39" s="12"/>
      <c r="S39" s="12"/>
      <c r="T39" s="12"/>
      <c r="U39" s="12"/>
      <c r="V39" s="52"/>
      <c r="W39" s="12"/>
      <c r="X39" s="12"/>
      <c r="Y39" s="12"/>
      <c r="Z39" s="12"/>
      <c r="AA39" s="2" t="n">
        <f aca="false">N39</f>
        <v>0</v>
      </c>
      <c r="AB39" s="2" t="n">
        <v>1</v>
      </c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</row>
    <row r="40" customFormat="false" ht="12.75" hidden="false" customHeight="true" outlineLevel="0" collapsed="false">
      <c r="C40" s="46"/>
      <c r="G40" s="47"/>
      <c r="H40" s="12"/>
      <c r="M40" s="44" t="n">
        <f aca="false">N40/1000</f>
        <v>0</v>
      </c>
      <c r="O40" s="12"/>
      <c r="P40" s="1"/>
      <c r="Q40" s="12"/>
      <c r="R40" s="12"/>
      <c r="S40" s="12"/>
      <c r="T40" s="12"/>
      <c r="U40" s="12"/>
      <c r="V40" s="52"/>
      <c r="W40" s="12"/>
      <c r="X40" s="12"/>
      <c r="Y40" s="12"/>
      <c r="Z40" s="12"/>
      <c r="AA40" s="2" t="n">
        <f aca="false">N40</f>
        <v>0</v>
      </c>
      <c r="AB40" s="2" t="n">
        <v>1</v>
      </c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</row>
    <row r="41" customFormat="false" ht="12.75" hidden="false" customHeight="true" outlineLevel="0" collapsed="false">
      <c r="C41" s="46"/>
      <c r="G41" s="47"/>
      <c r="H41" s="12"/>
      <c r="M41" s="44" t="n">
        <f aca="false">N41/1000</f>
        <v>0</v>
      </c>
      <c r="O41" s="12"/>
      <c r="P41" s="1"/>
      <c r="Q41" s="12"/>
      <c r="R41" s="12"/>
      <c r="S41" s="12"/>
      <c r="T41" s="12"/>
      <c r="U41" s="12"/>
      <c r="V41" s="52"/>
      <c r="W41" s="12"/>
      <c r="X41" s="12"/>
      <c r="Y41" s="12"/>
      <c r="Z41" s="12"/>
      <c r="AA41" s="2" t="n">
        <f aca="false">N41</f>
        <v>0</v>
      </c>
      <c r="AB41" s="2" t="n">
        <v>1</v>
      </c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</row>
    <row r="42" customFormat="false" ht="12.75" hidden="false" customHeight="true" outlineLevel="0" collapsed="false">
      <c r="C42" s="46"/>
      <c r="G42" s="47"/>
      <c r="H42" s="12"/>
      <c r="M42" s="44" t="n">
        <f aca="false">N42/1000</f>
        <v>0</v>
      </c>
      <c r="O42" s="12"/>
      <c r="P42" s="1"/>
      <c r="Q42" s="12"/>
      <c r="R42" s="12"/>
      <c r="S42" s="12"/>
      <c r="T42" s="12"/>
      <c r="U42" s="12"/>
      <c r="V42" s="52"/>
      <c r="W42" s="12"/>
      <c r="X42" s="12"/>
      <c r="Y42" s="12"/>
      <c r="Z42" s="12"/>
      <c r="AA42" s="2" t="n">
        <f aca="false">N42</f>
        <v>0</v>
      </c>
      <c r="AB42" s="2" t="n">
        <v>1</v>
      </c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</row>
    <row r="43" customFormat="false" ht="12.75" hidden="false" customHeight="true" outlineLevel="0" collapsed="false">
      <c r="C43" s="46"/>
      <c r="G43" s="47"/>
      <c r="H43" s="12"/>
      <c r="M43" s="44" t="n">
        <f aca="false">N43/1000</f>
        <v>0</v>
      </c>
      <c r="O43" s="12"/>
      <c r="P43" s="1"/>
      <c r="Q43" s="12"/>
      <c r="R43" s="12"/>
      <c r="S43" s="12"/>
      <c r="T43" s="12"/>
      <c r="U43" s="12"/>
      <c r="V43" s="52"/>
      <c r="W43" s="12"/>
      <c r="X43" s="12"/>
      <c r="Y43" s="12"/>
      <c r="Z43" s="12"/>
      <c r="AA43" s="2" t="n">
        <f aca="false">N43</f>
        <v>0</v>
      </c>
      <c r="AB43" s="2" t="n">
        <v>1</v>
      </c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</row>
    <row r="44" customFormat="false" ht="12.75" hidden="false" customHeight="true" outlineLevel="0" collapsed="false">
      <c r="A44" s="53"/>
      <c r="C44" s="46"/>
      <c r="G44" s="47"/>
      <c r="H44" s="12"/>
      <c r="M44" s="44" t="n">
        <f aca="false">N44/1000</f>
        <v>0</v>
      </c>
      <c r="O44" s="12"/>
      <c r="P44" s="1"/>
      <c r="Q44" s="12"/>
      <c r="R44" s="12"/>
      <c r="S44" s="12"/>
      <c r="T44" s="12"/>
      <c r="U44" s="12"/>
      <c r="V44" s="54"/>
      <c r="W44" s="12"/>
      <c r="X44" s="12"/>
      <c r="Y44" s="12"/>
      <c r="Z44" s="12"/>
      <c r="AA44" s="2" t="n">
        <f aca="false">N44</f>
        <v>0</v>
      </c>
      <c r="AB44" s="2" t="n">
        <v>1</v>
      </c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</row>
    <row r="45" customFormat="false" ht="12.75" hidden="false" customHeight="true" outlineLevel="0" collapsed="false">
      <c r="A45" s="53"/>
      <c r="C45" s="46"/>
      <c r="G45" s="47"/>
      <c r="H45" s="12"/>
      <c r="M45" s="44" t="n">
        <f aca="false">N45/1000</f>
        <v>0</v>
      </c>
      <c r="O45" s="12"/>
      <c r="P45" s="1"/>
      <c r="Q45" s="12"/>
      <c r="R45" s="12"/>
      <c r="S45" s="12"/>
      <c r="T45" s="12"/>
      <c r="U45" s="12"/>
      <c r="V45" s="54"/>
      <c r="W45" s="12"/>
      <c r="X45" s="12"/>
      <c r="Y45" s="12"/>
      <c r="Z45" s="12"/>
      <c r="AA45" s="2" t="n">
        <f aca="false">N45</f>
        <v>0</v>
      </c>
      <c r="AB45" s="2" t="n">
        <v>1</v>
      </c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</row>
    <row r="46" customFormat="false" ht="12.75" hidden="false" customHeight="true" outlineLevel="0" collapsed="false">
      <c r="A46" s="53"/>
      <c r="C46" s="46"/>
      <c r="G46" s="47"/>
      <c r="H46" s="12"/>
      <c r="M46" s="44" t="n">
        <f aca="false">N46/1000</f>
        <v>0</v>
      </c>
      <c r="O46" s="12"/>
      <c r="P46" s="1"/>
      <c r="Q46" s="12"/>
      <c r="R46" s="12"/>
      <c r="S46" s="12"/>
      <c r="T46" s="12"/>
      <c r="U46" s="12"/>
      <c r="V46" s="54"/>
      <c r="W46" s="12"/>
      <c r="X46" s="12"/>
      <c r="Y46" s="12"/>
      <c r="Z46" s="12"/>
      <c r="AA46" s="2" t="n">
        <f aca="false">N46</f>
        <v>0</v>
      </c>
      <c r="AB46" s="2" t="n">
        <v>1</v>
      </c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</row>
    <row r="47" customFormat="false" ht="12.75" hidden="false" customHeight="true" outlineLevel="0" collapsed="false">
      <c r="A47" s="53"/>
      <c r="C47" s="46"/>
      <c r="G47" s="47"/>
      <c r="H47" s="12"/>
      <c r="M47" s="44" t="n">
        <f aca="false">N47/1000</f>
        <v>0</v>
      </c>
      <c r="O47" s="12"/>
      <c r="P47" s="1"/>
      <c r="Q47" s="12"/>
      <c r="R47" s="12"/>
      <c r="S47" s="12"/>
      <c r="T47" s="12"/>
      <c r="U47" s="12"/>
      <c r="V47" s="54"/>
      <c r="W47" s="12"/>
      <c r="X47" s="12"/>
      <c r="Y47" s="12"/>
      <c r="Z47" s="12"/>
      <c r="AA47" s="2" t="n">
        <f aca="false">N47</f>
        <v>0</v>
      </c>
      <c r="AB47" s="2" t="n">
        <v>1</v>
      </c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</row>
    <row r="48" customFormat="false" ht="12.75" hidden="false" customHeight="true" outlineLevel="0" collapsed="false">
      <c r="A48" s="53"/>
      <c r="C48" s="46"/>
      <c r="G48" s="47"/>
      <c r="H48" s="12"/>
      <c r="M48" s="44" t="n">
        <f aca="false">N48/1000</f>
        <v>0</v>
      </c>
      <c r="O48" s="12"/>
      <c r="P48" s="1"/>
      <c r="Q48" s="12"/>
      <c r="R48" s="12"/>
      <c r="S48" s="12"/>
      <c r="T48" s="12"/>
      <c r="U48" s="12"/>
      <c r="V48" s="54"/>
      <c r="W48" s="12"/>
      <c r="X48" s="12"/>
      <c r="Y48" s="12"/>
      <c r="Z48" s="12"/>
      <c r="AA48" s="2" t="n">
        <f aca="false">N48</f>
        <v>0</v>
      </c>
      <c r="AB48" s="2" t="n">
        <v>1</v>
      </c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</row>
    <row r="49" customFormat="false" ht="12.75" hidden="false" customHeight="true" outlineLevel="0" collapsed="false">
      <c r="A49" s="53"/>
      <c r="C49" s="46"/>
      <c r="G49" s="47"/>
      <c r="H49" s="12"/>
      <c r="M49" s="44" t="n">
        <f aca="false">N49/1000</f>
        <v>0</v>
      </c>
      <c r="O49" s="12"/>
      <c r="P49" s="1"/>
      <c r="Q49" s="12"/>
      <c r="R49" s="12"/>
      <c r="S49" s="12"/>
      <c r="T49" s="12"/>
      <c r="U49" s="12"/>
      <c r="V49" s="54"/>
      <c r="W49" s="12"/>
      <c r="X49" s="12"/>
      <c r="Y49" s="12"/>
      <c r="Z49" s="12"/>
      <c r="AA49" s="2" t="n">
        <f aca="false">N49</f>
        <v>0</v>
      </c>
      <c r="AB49" s="2" t="n">
        <v>1</v>
      </c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</row>
    <row r="50" customFormat="false" ht="12.75" hidden="false" customHeight="true" outlineLevel="0" collapsed="false">
      <c r="A50" s="53"/>
      <c r="C50" s="46"/>
      <c r="G50" s="47"/>
      <c r="H50" s="12"/>
      <c r="M50" s="44" t="n">
        <f aca="false">N50/1000</f>
        <v>0</v>
      </c>
      <c r="O50" s="12"/>
      <c r="P50" s="1"/>
      <c r="Q50" s="12"/>
      <c r="R50" s="12"/>
      <c r="S50" s="12"/>
      <c r="T50" s="12"/>
      <c r="U50" s="12"/>
      <c r="V50" s="54"/>
      <c r="W50" s="12"/>
      <c r="X50" s="12"/>
      <c r="Y50" s="12"/>
      <c r="Z50" s="12"/>
      <c r="AA50" s="2" t="n">
        <f aca="false">N50</f>
        <v>0</v>
      </c>
      <c r="AB50" s="2" t="n">
        <v>1</v>
      </c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</row>
    <row r="51" customFormat="false" ht="12.75" hidden="false" customHeight="true" outlineLevel="0" collapsed="false">
      <c r="A51" s="53"/>
      <c r="C51" s="46"/>
      <c r="G51" s="47"/>
      <c r="H51" s="12"/>
      <c r="M51" s="44" t="n">
        <f aca="false">N51/1000</f>
        <v>0</v>
      </c>
      <c r="O51" s="12"/>
      <c r="P51" s="1"/>
      <c r="Q51" s="12"/>
      <c r="R51" s="12"/>
      <c r="S51" s="12"/>
      <c r="T51" s="12"/>
      <c r="U51" s="12"/>
      <c r="V51" s="54"/>
      <c r="W51" s="12"/>
      <c r="X51" s="12"/>
      <c r="Y51" s="12"/>
      <c r="Z51" s="12"/>
      <c r="AA51" s="2" t="n">
        <f aca="false">N51</f>
        <v>0</v>
      </c>
      <c r="AB51" s="2" t="n">
        <v>1</v>
      </c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</row>
    <row r="52" customFormat="false" ht="12.75" hidden="false" customHeight="true" outlineLevel="0" collapsed="false">
      <c r="A52" s="53"/>
      <c r="C52" s="46"/>
      <c r="G52" s="47"/>
      <c r="H52" s="12"/>
      <c r="M52" s="44" t="n">
        <f aca="false">N52/1000</f>
        <v>0</v>
      </c>
      <c r="O52" s="12"/>
      <c r="P52" s="1"/>
      <c r="Q52" s="12"/>
      <c r="R52" s="12"/>
      <c r="S52" s="12"/>
      <c r="T52" s="12"/>
      <c r="U52" s="12"/>
      <c r="V52" s="54"/>
      <c r="W52" s="12"/>
      <c r="X52" s="12"/>
      <c r="Y52" s="12"/>
      <c r="Z52" s="12"/>
      <c r="AA52" s="2" t="n">
        <f aca="false">N52</f>
        <v>0</v>
      </c>
      <c r="AB52" s="2" t="n">
        <v>1</v>
      </c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</row>
    <row r="53" customFormat="false" ht="12.75" hidden="false" customHeight="true" outlineLevel="0" collapsed="false">
      <c r="A53" s="53"/>
      <c r="C53" s="46"/>
      <c r="G53" s="47"/>
      <c r="H53" s="12"/>
      <c r="M53" s="44" t="n">
        <f aca="false">N53/1000</f>
        <v>0</v>
      </c>
      <c r="O53" s="12"/>
      <c r="P53" s="1"/>
      <c r="Q53" s="12"/>
      <c r="R53" s="12"/>
      <c r="S53" s="12"/>
      <c r="T53" s="12"/>
      <c r="U53" s="12"/>
      <c r="V53" s="54"/>
      <c r="W53" s="12"/>
      <c r="X53" s="12"/>
      <c r="Y53" s="12"/>
      <c r="Z53" s="12"/>
      <c r="AA53" s="2" t="n">
        <f aca="false">N53</f>
        <v>0</v>
      </c>
      <c r="AB53" s="2" t="n">
        <v>1</v>
      </c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  <c r="IW53" s="12"/>
    </row>
    <row r="54" customFormat="false" ht="12.75" hidden="false" customHeight="true" outlineLevel="0" collapsed="false">
      <c r="A54" s="53"/>
      <c r="C54" s="46"/>
      <c r="G54" s="47"/>
      <c r="H54" s="12"/>
      <c r="M54" s="44" t="n">
        <f aca="false">N54/1000</f>
        <v>0</v>
      </c>
      <c r="O54" s="12"/>
      <c r="P54" s="1"/>
      <c r="Q54" s="12"/>
      <c r="R54" s="12"/>
      <c r="S54" s="12"/>
      <c r="T54" s="12"/>
      <c r="U54" s="12"/>
      <c r="V54" s="54"/>
      <c r="W54" s="12"/>
      <c r="X54" s="12"/>
      <c r="Y54" s="12"/>
      <c r="Z54" s="12"/>
      <c r="AA54" s="2" t="n">
        <f aca="false">N54</f>
        <v>0</v>
      </c>
      <c r="AB54" s="2" t="n">
        <v>1</v>
      </c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</row>
    <row r="55" customFormat="false" ht="12.75" hidden="false" customHeight="true" outlineLevel="0" collapsed="false">
      <c r="A55" s="53"/>
      <c r="C55" s="46"/>
      <c r="G55" s="47"/>
      <c r="H55" s="12"/>
      <c r="M55" s="44" t="n">
        <f aca="false">N55/1000</f>
        <v>0</v>
      </c>
      <c r="O55" s="12"/>
      <c r="P55" s="1"/>
      <c r="Q55" s="12"/>
      <c r="R55" s="12"/>
      <c r="S55" s="12"/>
      <c r="T55" s="12"/>
      <c r="U55" s="12"/>
      <c r="V55" s="54"/>
      <c r="W55" s="12"/>
      <c r="X55" s="12"/>
      <c r="Y55" s="12"/>
      <c r="Z55" s="12"/>
      <c r="AA55" s="2" t="n">
        <f aca="false">N55</f>
        <v>0</v>
      </c>
      <c r="AB55" s="2" t="n">
        <v>1</v>
      </c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</row>
    <row r="56" customFormat="false" ht="12.75" hidden="false" customHeight="true" outlineLevel="0" collapsed="false">
      <c r="A56" s="53"/>
      <c r="C56" s="46"/>
      <c r="G56" s="47"/>
      <c r="H56" s="12"/>
      <c r="M56" s="44" t="n">
        <f aca="false">N56/1000</f>
        <v>0</v>
      </c>
      <c r="O56" s="12"/>
      <c r="P56" s="1"/>
      <c r="Q56" s="12"/>
      <c r="R56" s="12"/>
      <c r="S56" s="12"/>
      <c r="T56" s="12"/>
      <c r="U56" s="12"/>
      <c r="V56" s="54"/>
      <c r="W56" s="12"/>
      <c r="X56" s="12"/>
      <c r="Y56" s="12"/>
      <c r="Z56" s="12"/>
      <c r="AA56" s="2" t="n">
        <f aca="false">N56</f>
        <v>0</v>
      </c>
      <c r="AB56" s="2" t="n">
        <v>1</v>
      </c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customFormat="false" ht="12.75" hidden="false" customHeight="true" outlineLevel="0" collapsed="false">
      <c r="H57" s="12"/>
      <c r="M57" s="44" t="n">
        <f aca="false">N57/1000</f>
        <v>0</v>
      </c>
      <c r="O57" s="12"/>
      <c r="P57" s="1"/>
      <c r="Q57" s="12"/>
      <c r="R57" s="12"/>
      <c r="S57" s="12"/>
      <c r="T57" s="12"/>
      <c r="U57" s="12"/>
      <c r="V57" s="54"/>
      <c r="W57" s="12"/>
      <c r="X57" s="12"/>
      <c r="Y57" s="12"/>
      <c r="Z57" s="12"/>
      <c r="AA57" s="2" t="n">
        <f aca="false">N57</f>
        <v>0</v>
      </c>
      <c r="AB57" s="2" t="n">
        <v>1</v>
      </c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  <c r="IW57" s="12"/>
    </row>
    <row r="58" customFormat="false" ht="12.75" hidden="false" customHeight="true" outlineLevel="0" collapsed="false">
      <c r="A58" s="20"/>
      <c r="B58" s="20"/>
      <c r="M58" s="44" t="n">
        <f aca="false">N58/1000</f>
        <v>0</v>
      </c>
      <c r="V58" s="54"/>
      <c r="AA58" s="2" t="n">
        <f aca="false">N58</f>
        <v>0</v>
      </c>
      <c r="AB58" s="2" t="n">
        <v>1</v>
      </c>
    </row>
    <row r="59" customFormat="false" ht="12.75" hidden="false" customHeight="true" outlineLevel="0" collapsed="false">
      <c r="A59" s="20"/>
      <c r="B59" s="18"/>
      <c r="M59" s="44" t="n">
        <f aca="false">N59/1000</f>
        <v>0</v>
      </c>
      <c r="N59" s="55"/>
      <c r="V59" s="54"/>
      <c r="AA59" s="2" t="n">
        <f aca="false">N59</f>
        <v>0</v>
      </c>
      <c r="AB59" s="2" t="n">
        <v>1</v>
      </c>
    </row>
    <row r="60" customFormat="false" ht="12" hidden="false" customHeight="true" outlineLevel="0" collapsed="false">
      <c r="A60" s="56" t="s">
        <v>129</v>
      </c>
      <c r="B60" s="56"/>
      <c r="C60" s="57"/>
      <c r="D60" s="57"/>
      <c r="E60" s="58"/>
      <c r="F60" s="57"/>
      <c r="G60" s="59"/>
      <c r="H60" s="57"/>
      <c r="I60" s="60" t="n">
        <f aca="false">SUBTOTAL(9,I10:I59)</f>
        <v>2120400</v>
      </c>
      <c r="J60" s="61"/>
      <c r="K60" s="60" t="n">
        <f aca="false">SUBTOTAL(9,K9:K59)</f>
        <v>72900</v>
      </c>
      <c r="L60" s="62"/>
      <c r="M60" s="63" t="n">
        <f aca="false">SUBTOTAL(9,M9:M59)</f>
        <v>598.1945</v>
      </c>
      <c r="N60" s="64" t="n">
        <f aca="false">SUBTOTAL(9,N10:N59)</f>
        <v>598194.5</v>
      </c>
      <c r="P60" s="1"/>
      <c r="V60" s="54"/>
    </row>
    <row r="61" customFormat="false" ht="12.75" hidden="false" customHeight="true" outlineLevel="0" collapsed="false">
      <c r="C61" s="12"/>
      <c r="G61" s="1"/>
      <c r="L61" s="65"/>
      <c r="O61" s="1"/>
      <c r="V61" s="54"/>
    </row>
    <row r="62" customFormat="false" ht="12.75" hidden="false" customHeight="true" outlineLevel="0" collapsed="false">
      <c r="A62" s="66"/>
      <c r="C62" s="12"/>
      <c r="G62" s="1"/>
      <c r="L62" s="65"/>
      <c r="O62" s="1"/>
      <c r="V62" s="54"/>
    </row>
    <row r="63" customFormat="false" ht="12.75" hidden="false" customHeight="true" outlineLevel="0" collapsed="false">
      <c r="A63" s="66"/>
      <c r="C63" s="12"/>
      <c r="G63" s="1"/>
      <c r="L63" s="65"/>
      <c r="O63" s="1"/>
      <c r="V63" s="54"/>
    </row>
    <row r="64" customFormat="false" ht="12.75" hidden="false" customHeight="true" outlineLevel="0" collapsed="false">
      <c r="A64" s="66"/>
      <c r="C64" s="12"/>
      <c r="G64" s="1"/>
      <c r="L64" s="65"/>
      <c r="O64" s="1"/>
      <c r="V64" s="54"/>
    </row>
    <row r="65" customFormat="false" ht="12.75" hidden="false" customHeight="true" outlineLevel="0" collapsed="false">
      <c r="A65" s="66"/>
      <c r="C65" s="12"/>
      <c r="G65" s="1"/>
      <c r="L65" s="65"/>
      <c r="O65" s="1"/>
      <c r="V65" s="54"/>
    </row>
    <row r="66" customFormat="false" ht="12.75" hidden="false" customHeight="true" outlineLevel="0" collapsed="false">
      <c r="A66" s="66"/>
      <c r="C66" s="12"/>
      <c r="G66" s="1"/>
      <c r="L66" s="65"/>
      <c r="O66" s="1"/>
      <c r="V66" s="54"/>
    </row>
    <row r="67" customFormat="false" ht="12.75" hidden="false" customHeight="true" outlineLevel="0" collapsed="false">
      <c r="A67" s="66"/>
      <c r="C67" s="12"/>
      <c r="G67" s="1"/>
      <c r="L67" s="65"/>
      <c r="O67" s="1"/>
      <c r="V67" s="54"/>
    </row>
    <row r="68" customFormat="false" ht="12.75" hidden="false" customHeight="true" outlineLevel="0" collapsed="false">
      <c r="A68" s="66"/>
      <c r="B68" s="67"/>
      <c r="C68" s="12"/>
      <c r="G68" s="1"/>
      <c r="L68" s="65"/>
      <c r="O68" s="1"/>
      <c r="V68" s="54"/>
    </row>
    <row r="69" customFormat="false" ht="12.75" hidden="false" customHeight="true" outlineLevel="0" collapsed="false">
      <c r="A69" s="66"/>
      <c r="B69" s="67"/>
      <c r="C69" s="12"/>
      <c r="G69" s="1"/>
      <c r="L69" s="65"/>
      <c r="O69" s="1"/>
      <c r="V69" s="54"/>
    </row>
    <row r="70" customFormat="false" ht="12.75" hidden="false" customHeight="true" outlineLevel="0" collapsed="false">
      <c r="A70" s="66"/>
      <c r="B70" s="67"/>
      <c r="C70" s="12"/>
      <c r="G70" s="1"/>
      <c r="L70" s="65"/>
      <c r="O70" s="1"/>
      <c r="V70" s="54"/>
    </row>
    <row r="71" customFormat="false" ht="12.75" hidden="false" customHeight="true" outlineLevel="0" collapsed="false">
      <c r="A71" s="66"/>
      <c r="B71" s="67"/>
      <c r="C71" s="12"/>
      <c r="G71" s="1"/>
      <c r="L71" s="65"/>
      <c r="O71" s="1"/>
      <c r="V71" s="54"/>
    </row>
    <row r="72" customFormat="false" ht="12.75" hidden="false" customHeight="true" outlineLevel="0" collapsed="false">
      <c r="A72" s="66"/>
      <c r="C72" s="12"/>
      <c r="G72" s="1"/>
      <c r="L72" s="65"/>
      <c r="O72" s="1"/>
      <c r="V72" s="54"/>
    </row>
    <row r="73" customFormat="false" ht="12.75" hidden="false" customHeight="true" outlineLevel="0" collapsed="false">
      <c r="A73" s="66"/>
      <c r="C73" s="12"/>
      <c r="G73" s="1"/>
      <c r="L73" s="65"/>
      <c r="O73" s="1"/>
      <c r="V73" s="54"/>
    </row>
    <row r="74" customFormat="false" ht="12.75" hidden="false" customHeight="true" outlineLevel="0" collapsed="false">
      <c r="A74" s="66"/>
      <c r="C74" s="12"/>
      <c r="G74" s="1"/>
      <c r="L74" s="65"/>
      <c r="O74" s="1"/>
      <c r="V74" s="54"/>
    </row>
    <row r="75" customFormat="false" ht="12.75" hidden="false" customHeight="true" outlineLevel="0" collapsed="false">
      <c r="A75" s="66"/>
      <c r="C75" s="12"/>
      <c r="G75" s="1"/>
      <c r="L75" s="65"/>
      <c r="O75" s="1"/>
      <c r="V75" s="54"/>
    </row>
    <row r="76" customFormat="false" ht="12.75" hidden="false" customHeight="true" outlineLevel="0" collapsed="false">
      <c r="A76" s="66"/>
      <c r="C76" s="12"/>
      <c r="G76" s="1"/>
      <c r="L76" s="65"/>
      <c r="O76" s="1"/>
      <c r="V76" s="54"/>
    </row>
    <row r="77" customFormat="false" ht="12.75" hidden="false" customHeight="true" outlineLevel="0" collapsed="false">
      <c r="A77" s="66"/>
      <c r="C77" s="12"/>
      <c r="G77" s="1"/>
      <c r="L77" s="65"/>
      <c r="O77" s="1"/>
      <c r="V77" s="54"/>
    </row>
    <row r="78" customFormat="false" ht="12.75" hidden="false" customHeight="true" outlineLevel="0" collapsed="false">
      <c r="A78" s="66"/>
      <c r="C78" s="12"/>
      <c r="G78" s="1"/>
      <c r="L78" s="65"/>
      <c r="O78" s="1"/>
      <c r="V78" s="54"/>
    </row>
    <row r="79" customFormat="false" ht="12.75" hidden="false" customHeight="true" outlineLevel="0" collapsed="false">
      <c r="A79" s="66"/>
      <c r="C79" s="12"/>
      <c r="G79" s="1"/>
      <c r="L79" s="65"/>
      <c r="O79" s="1"/>
      <c r="V79" s="54"/>
    </row>
    <row r="80" customFormat="false" ht="12.75" hidden="false" customHeight="true" outlineLevel="0" collapsed="false">
      <c r="A80" s="66"/>
      <c r="C80" s="12"/>
      <c r="G80" s="1"/>
      <c r="L80" s="65"/>
      <c r="O80" s="1"/>
      <c r="V80" s="54"/>
    </row>
    <row r="81" customFormat="false" ht="12.75" hidden="false" customHeight="true" outlineLevel="0" collapsed="false">
      <c r="A81" s="66"/>
      <c r="C81" s="12"/>
      <c r="G81" s="1"/>
      <c r="L81" s="65"/>
      <c r="O81" s="1"/>
      <c r="V81" s="54"/>
    </row>
    <row r="82" customFormat="false" ht="12.75" hidden="false" customHeight="true" outlineLevel="0" collapsed="false">
      <c r="A82" s="66"/>
      <c r="C82" s="12"/>
      <c r="G82" s="1"/>
      <c r="L82" s="65"/>
      <c r="O82" s="1"/>
      <c r="V82" s="54"/>
    </row>
    <row r="83" customFormat="false" ht="12.75" hidden="false" customHeight="true" outlineLevel="0" collapsed="false">
      <c r="A83" s="66"/>
      <c r="C83" s="12"/>
      <c r="G83" s="1"/>
      <c r="L83" s="65"/>
      <c r="O83" s="1"/>
      <c r="V83" s="54"/>
    </row>
    <row r="84" customFormat="false" ht="12.75" hidden="false" customHeight="true" outlineLevel="0" collapsed="false">
      <c r="A84" s="66"/>
      <c r="C84" s="12"/>
      <c r="G84" s="1"/>
      <c r="L84" s="65"/>
      <c r="O84" s="1"/>
      <c r="V84" s="54"/>
    </row>
    <row r="85" customFormat="false" ht="12.75" hidden="false" customHeight="true" outlineLevel="0" collapsed="false">
      <c r="A85" s="66"/>
      <c r="C85" s="12"/>
      <c r="G85" s="1"/>
      <c r="L85" s="65"/>
      <c r="O85" s="1"/>
      <c r="V85" s="54"/>
    </row>
    <row r="86" customFormat="false" ht="12.75" hidden="false" customHeight="true" outlineLevel="0" collapsed="false">
      <c r="A86" s="66"/>
      <c r="C86" s="12"/>
      <c r="G86" s="1"/>
      <c r="L86" s="65"/>
      <c r="O86" s="1"/>
      <c r="V86" s="54"/>
    </row>
    <row r="87" customFormat="false" ht="12.75" hidden="false" customHeight="true" outlineLevel="0" collapsed="false">
      <c r="A87" s="66"/>
      <c r="C87" s="12"/>
      <c r="G87" s="1"/>
      <c r="L87" s="65"/>
      <c r="O87" s="1"/>
      <c r="V87" s="54"/>
    </row>
    <row r="88" customFormat="false" ht="12.75" hidden="false" customHeight="true" outlineLevel="0" collapsed="false">
      <c r="A88" s="66"/>
      <c r="C88" s="12"/>
      <c r="G88" s="1"/>
      <c r="L88" s="65"/>
      <c r="O88" s="1"/>
      <c r="V88" s="54"/>
    </row>
    <row r="89" customFormat="false" ht="12.75" hidden="false" customHeight="true" outlineLevel="0" collapsed="false">
      <c r="A89" s="66"/>
      <c r="C89" s="12"/>
      <c r="G89" s="1"/>
      <c r="L89" s="65"/>
      <c r="O89" s="1"/>
      <c r="V89" s="54"/>
    </row>
    <row r="90" customFormat="false" ht="12.75" hidden="false" customHeight="true" outlineLevel="0" collapsed="false">
      <c r="A90" s="66"/>
      <c r="C90" s="12"/>
      <c r="G90" s="1"/>
      <c r="L90" s="65"/>
      <c r="O90" s="1"/>
      <c r="V90" s="54"/>
    </row>
    <row r="91" customFormat="false" ht="12.75" hidden="false" customHeight="true" outlineLevel="0" collapsed="false">
      <c r="A91" s="66"/>
      <c r="C91" s="12"/>
      <c r="G91" s="1"/>
      <c r="L91" s="65"/>
      <c r="O91" s="1"/>
      <c r="V91" s="54"/>
    </row>
    <row r="92" customFormat="false" ht="12.75" hidden="false" customHeight="true" outlineLevel="0" collapsed="false">
      <c r="A92" s="66"/>
      <c r="C92" s="12"/>
      <c r="G92" s="1"/>
      <c r="L92" s="65"/>
      <c r="O92" s="1"/>
      <c r="V92" s="54"/>
    </row>
    <row r="93" customFormat="false" ht="12.75" hidden="false" customHeight="true" outlineLevel="0" collapsed="false">
      <c r="A93" s="66"/>
      <c r="C93" s="12"/>
      <c r="G93" s="1"/>
      <c r="L93" s="65"/>
      <c r="O93" s="1"/>
      <c r="V93" s="54"/>
    </row>
    <row r="94" customFormat="false" ht="12.75" hidden="false" customHeight="true" outlineLevel="0" collapsed="false">
      <c r="A94" s="66"/>
      <c r="C94" s="12"/>
      <c r="G94" s="1"/>
      <c r="L94" s="65"/>
      <c r="O94" s="1"/>
      <c r="V94" s="54"/>
    </row>
    <row r="95" customFormat="false" ht="12.75" hidden="false" customHeight="true" outlineLevel="0" collapsed="false">
      <c r="A95" s="66"/>
      <c r="C95" s="12"/>
      <c r="G95" s="1"/>
      <c r="L95" s="65"/>
      <c r="O95" s="1"/>
      <c r="V95" s="54"/>
    </row>
    <row r="96" customFormat="false" ht="12.75" hidden="false" customHeight="true" outlineLevel="0" collapsed="false">
      <c r="A96" s="66"/>
      <c r="V96" s="54"/>
    </row>
    <row r="97" customFormat="false" ht="12.75" hidden="false" customHeight="true" outlineLevel="0" collapsed="false">
      <c r="V97" s="54"/>
    </row>
    <row r="98" customFormat="false" ht="12.75" hidden="false" customHeight="true" outlineLevel="0" collapsed="false">
      <c r="V98" s="54"/>
    </row>
    <row r="99" customFormat="false" ht="12.75" hidden="false" customHeight="true" outlineLevel="0" collapsed="false">
      <c r="V99" s="54"/>
    </row>
  </sheetData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3" activeCellId="0" sqref="M23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68" width="8.41"/>
    <col collapsed="false" customWidth="true" hidden="false" outlineLevel="0" max="2" min="2" style="69" width="13.41"/>
    <col collapsed="false" customWidth="true" hidden="true" outlineLevel="0" max="3" min="3" style="69" width="10.71"/>
    <col collapsed="false" customWidth="true" hidden="false" outlineLevel="0" max="4" min="4" style="69" width="8.85"/>
    <col collapsed="false" customWidth="true" hidden="false" outlineLevel="0" max="5" min="5" style="68" width="12.56"/>
    <col collapsed="false" customWidth="true" hidden="false" outlineLevel="0" max="6" min="6" style="68" width="2.7"/>
    <col collapsed="false" customWidth="true" hidden="false" outlineLevel="0" max="7" min="7" style="68" width="11.42"/>
    <col collapsed="false" customWidth="true" hidden="false" outlineLevel="0" max="8" min="8" style="68" width="2.7"/>
    <col collapsed="false" customWidth="true" hidden="false" outlineLevel="0" max="9" min="9" style="68" width="14.41"/>
    <col collapsed="false" customWidth="true" hidden="false" outlineLevel="0" max="10" min="10" style="70" width="10.71"/>
    <col collapsed="false" customWidth="true" hidden="false" outlineLevel="0" max="12" min="11" style="68" width="10.71"/>
    <col collapsed="false" customWidth="true" hidden="false" outlineLevel="0" max="13" min="13" style="71" width="10.71"/>
    <col collapsed="false" customWidth="true" hidden="false" outlineLevel="0" max="14" min="14" style="4" width="10.71"/>
    <col collapsed="false" customWidth="true" hidden="false" outlineLevel="0" max="15" min="15" style="5" width="10.71"/>
    <col collapsed="false" customWidth="true" hidden="false" outlineLevel="0" max="16" min="16" style="4" width="10.71"/>
    <col collapsed="false" customWidth="true" hidden="false" outlineLevel="0" max="18" min="17" style="6" width="10.71"/>
    <col collapsed="false" customWidth="true" hidden="false" outlineLevel="0" max="19" min="19" style="8" width="10.71"/>
    <col collapsed="false" customWidth="true" hidden="false" outlineLevel="0" max="20" min="20" style="68" width="10.71"/>
    <col collapsed="false" customWidth="true" hidden="false" outlineLevel="0" max="21" min="21" style="72" width="10.71"/>
    <col collapsed="false" customWidth="true" hidden="false" outlineLevel="0" max="23" min="22" style="68" width="10.71"/>
    <col collapsed="false" customWidth="true" hidden="false" outlineLevel="0" max="24" min="24" style="68" width="8.7"/>
    <col collapsed="false" customWidth="true" hidden="false" outlineLevel="0" max="25" min="25" style="68" width="17.99"/>
    <col collapsed="false" customWidth="true" hidden="false" outlineLevel="0" max="26" min="26" style="68" width="1.56"/>
    <col collapsed="false" customWidth="true" hidden="false" outlineLevel="0" max="27" min="27" style="73" width="23.7"/>
    <col collapsed="false" customWidth="true" hidden="false" outlineLevel="0" max="28" min="28" style="68" width="4.99"/>
    <col collapsed="false" customWidth="true" hidden="false" outlineLevel="0" max="29" min="29" style="68" width="2.42"/>
    <col collapsed="false" customWidth="true" hidden="false" outlineLevel="0" max="30" min="30" style="68" width="6.7"/>
    <col collapsed="false" customWidth="true" hidden="false" outlineLevel="0" max="31" min="31" style="68" width="2.42"/>
    <col collapsed="false" customWidth="true" hidden="false" outlineLevel="0" max="32" min="32" style="68" width="6.7"/>
    <col collapsed="false" customWidth="true" hidden="false" outlineLevel="0" max="33" min="33" style="68" width="2.42"/>
    <col collapsed="false" customWidth="true" hidden="false" outlineLevel="0" max="34" min="34" style="68" width="17.85"/>
    <col collapsed="false" customWidth="true" hidden="false" outlineLevel="0" max="35" min="35" style="68" width="3.28"/>
    <col collapsed="false" customWidth="true" hidden="false" outlineLevel="0" max="36" min="36" style="68" width="13.56"/>
    <col collapsed="false" customWidth="true" hidden="false" outlineLevel="0" max="37" min="37" style="68" width="3.28"/>
    <col collapsed="false" customWidth="true" hidden="false" outlineLevel="0" max="38" min="38" style="68" width="10.99"/>
    <col collapsed="false" customWidth="true" hidden="false" outlineLevel="0" max="39" min="39" style="68" width="2.42"/>
    <col collapsed="false" customWidth="true" hidden="false" outlineLevel="0" max="40" min="40" style="68" width="4.99"/>
    <col collapsed="false" customWidth="true" hidden="false" outlineLevel="0" max="41" min="41" style="68" width="1.56"/>
    <col collapsed="false" customWidth="true" hidden="false" outlineLevel="0" max="42" min="42" style="68" width="5.85"/>
    <col collapsed="false" customWidth="true" hidden="false" outlineLevel="0" max="43" min="43" style="68" width="3.28"/>
    <col collapsed="false" customWidth="true" hidden="false" outlineLevel="0" max="44" min="44" style="68" width="9.28"/>
    <col collapsed="false" customWidth="true" hidden="false" outlineLevel="0" max="45" min="45" style="68" width="2.42"/>
    <col collapsed="false" customWidth="true" hidden="false" outlineLevel="0" max="46" min="46" style="68" width="10.99"/>
    <col collapsed="false" customWidth="false" hidden="false" outlineLevel="0" max="257" min="47" style="68" width="8.41"/>
  </cols>
  <sheetData>
    <row r="1" customFormat="false" ht="14.1" hidden="false" customHeight="true" outlineLevel="0" collapsed="false">
      <c r="B1" s="74"/>
      <c r="C1" s="74"/>
      <c r="D1" s="74"/>
      <c r="E1" s="75"/>
      <c r="F1" s="75"/>
      <c r="G1" s="75"/>
      <c r="H1" s="75"/>
      <c r="I1" s="75"/>
      <c r="K1" s="75"/>
      <c r="L1" s="76"/>
      <c r="M1" s="77"/>
      <c r="Q1" s="5"/>
      <c r="R1" s="5"/>
      <c r="S1" s="16"/>
      <c r="T1" s="75"/>
      <c r="AI1" s="78"/>
      <c r="AK1" s="79"/>
    </row>
    <row r="2" customFormat="false" ht="14.1" hidden="false" customHeight="true" outlineLevel="0" collapsed="false">
      <c r="B2" s="74"/>
      <c r="C2" s="74"/>
      <c r="D2" s="74"/>
      <c r="E2" s="75"/>
      <c r="F2" s="75"/>
      <c r="G2" s="75"/>
      <c r="H2" s="75"/>
      <c r="I2" s="75"/>
      <c r="K2" s="75"/>
      <c r="L2" s="76"/>
      <c r="M2" s="77"/>
      <c r="Q2" s="5"/>
      <c r="R2" s="5"/>
      <c r="S2" s="16"/>
      <c r="T2" s="75"/>
      <c r="AI2" s="78"/>
      <c r="AK2" s="79"/>
    </row>
    <row r="3" customFormat="false" ht="14.1" hidden="false" customHeight="true" outlineLevel="0" collapsed="false">
      <c r="B3" s="74"/>
      <c r="C3" s="74"/>
      <c r="D3" s="74"/>
      <c r="E3" s="75"/>
      <c r="F3" s="75"/>
      <c r="G3" s="75"/>
      <c r="H3" s="75"/>
      <c r="I3" s="75"/>
      <c r="K3" s="75"/>
      <c r="L3" s="76"/>
      <c r="M3" s="77"/>
      <c r="Q3" s="5"/>
      <c r="R3" s="5"/>
      <c r="S3" s="16"/>
      <c r="T3" s="75"/>
      <c r="AI3" s="78"/>
      <c r="AK3" s="79"/>
    </row>
    <row r="4" customFormat="false" ht="14.1" hidden="false" customHeight="true" outlineLevel="0" collapsed="false">
      <c r="B4" s="80"/>
      <c r="C4" s="80"/>
      <c r="D4" s="80"/>
      <c r="E4" s="75"/>
      <c r="F4" s="75"/>
      <c r="G4" s="75"/>
      <c r="H4" s="75"/>
      <c r="I4" s="75"/>
      <c r="K4" s="75"/>
      <c r="L4" s="76"/>
      <c r="M4" s="77"/>
      <c r="Q4" s="5"/>
      <c r="R4" s="5"/>
      <c r="S4" s="16"/>
      <c r="T4" s="75"/>
      <c r="AI4" s="78"/>
      <c r="AK4" s="79"/>
    </row>
    <row r="5" customFormat="false" ht="14.1" hidden="false" customHeight="true" outlineLevel="0" collapsed="false">
      <c r="B5" s="81" t="s">
        <v>130</v>
      </c>
      <c r="C5" s="81"/>
      <c r="D5" s="81"/>
      <c r="E5" s="81"/>
      <c r="F5" s="81"/>
      <c r="G5" s="81"/>
      <c r="H5" s="81"/>
      <c r="I5" s="81"/>
      <c r="K5" s="75"/>
      <c r="L5" s="76"/>
      <c r="M5" s="77"/>
      <c r="Q5" s="5"/>
      <c r="R5" s="5"/>
      <c r="S5" s="16"/>
      <c r="T5" s="75"/>
    </row>
    <row r="6" customFormat="false" ht="14.1" hidden="false" customHeight="true" outlineLevel="0" collapsed="false">
      <c r="B6" s="81"/>
      <c r="C6" s="81"/>
      <c r="D6" s="81"/>
      <c r="E6" s="81"/>
      <c r="F6" s="81"/>
      <c r="G6" s="81"/>
      <c r="H6" s="81"/>
      <c r="I6" s="81"/>
      <c r="K6" s="75"/>
      <c r="L6" s="76"/>
      <c r="M6" s="77"/>
      <c r="Q6" s="5"/>
      <c r="R6" s="5"/>
      <c r="S6" s="16"/>
      <c r="T6" s="75"/>
    </row>
    <row r="7" customFormat="false" ht="14.1" hidden="false" customHeight="true" outlineLevel="0" collapsed="false">
      <c r="B7" s="81"/>
      <c r="C7" s="81"/>
      <c r="D7" s="81"/>
      <c r="E7" s="81"/>
      <c r="F7" s="81"/>
      <c r="G7" s="81"/>
      <c r="H7" s="81"/>
      <c r="I7" s="81"/>
      <c r="K7" s="75"/>
      <c r="L7" s="76"/>
      <c r="M7" s="77"/>
      <c r="Q7" s="5"/>
      <c r="R7" s="5"/>
      <c r="S7" s="16"/>
      <c r="T7" s="75"/>
    </row>
    <row r="8" customFormat="false" ht="14.1" hidden="false" customHeight="true" outlineLevel="0" collapsed="false">
      <c r="B8" s="82"/>
      <c r="C8" s="82"/>
      <c r="D8" s="82"/>
      <c r="E8" s="75"/>
      <c r="F8" s="75"/>
      <c r="G8" s="75"/>
      <c r="H8" s="75"/>
      <c r="I8" s="75"/>
      <c r="K8" s="78"/>
      <c r="L8" s="76"/>
      <c r="M8" s="77"/>
      <c r="Q8" s="5"/>
      <c r="R8" s="5"/>
      <c r="S8" s="16"/>
      <c r="T8" s="75"/>
    </row>
    <row r="9" customFormat="false" ht="14.1" hidden="false" customHeight="true" outlineLevel="0" collapsed="false">
      <c r="K9" s="79"/>
      <c r="L9" s="78"/>
    </row>
    <row r="10" customFormat="false" ht="14.1" hidden="false" customHeight="true" outlineLevel="0" collapsed="false">
      <c r="A10" s="83"/>
      <c r="B10" s="84"/>
      <c r="C10" s="84"/>
      <c r="D10" s="84"/>
      <c r="E10" s="83"/>
      <c r="F10" s="83"/>
      <c r="G10" s="83" t="s">
        <v>131</v>
      </c>
      <c r="H10" s="83"/>
      <c r="I10" s="83" t="s">
        <v>132</v>
      </c>
      <c r="J10" s="85"/>
      <c r="K10" s="83"/>
      <c r="L10" s="83"/>
      <c r="M10" s="83"/>
      <c r="N10" s="25"/>
      <c r="O10" s="16"/>
      <c r="P10" s="25"/>
      <c r="Q10" s="8"/>
      <c r="R10" s="16"/>
      <c r="T10" s="83"/>
      <c r="U10" s="84"/>
      <c r="V10" s="83"/>
      <c r="W10" s="83"/>
      <c r="X10" s="83"/>
      <c r="Y10" s="83"/>
      <c r="Z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</row>
    <row r="11" customFormat="false" ht="14.1" hidden="false" customHeight="true" outlineLevel="0" collapsed="false">
      <c r="A11" s="83"/>
      <c r="B11" s="86" t="s">
        <v>17</v>
      </c>
      <c r="C11" s="86"/>
      <c r="D11" s="86"/>
      <c r="E11" s="87" t="s">
        <v>133</v>
      </c>
      <c r="F11" s="87"/>
      <c r="G11" s="87" t="s">
        <v>134</v>
      </c>
      <c r="H11" s="87"/>
      <c r="I11" s="87" t="s">
        <v>135</v>
      </c>
      <c r="J11" s="88"/>
      <c r="K11" s="89"/>
      <c r="L11" s="89"/>
      <c r="M11" s="83"/>
      <c r="N11" s="25"/>
      <c r="O11" s="16"/>
      <c r="P11" s="25"/>
      <c r="Q11" s="8"/>
      <c r="R11" s="16"/>
      <c r="S11" s="16"/>
      <c r="T11" s="89"/>
      <c r="U11" s="84"/>
      <c r="V11" s="83"/>
      <c r="W11" s="83"/>
      <c r="X11" s="83"/>
      <c r="Y11" s="83"/>
      <c r="Z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  <c r="IU11" s="83"/>
      <c r="IV11" s="83"/>
      <c r="IW11" s="83"/>
    </row>
    <row r="12" customFormat="false" ht="14.1" hidden="false" customHeight="true" outlineLevel="0" collapsed="false">
      <c r="A12" s="83"/>
      <c r="B12" s="90"/>
      <c r="C12" s="90"/>
      <c r="D12" s="90"/>
      <c r="E12" s="83"/>
      <c r="F12" s="83"/>
      <c r="G12" s="91"/>
      <c r="H12" s="91"/>
      <c r="I12" s="83"/>
      <c r="J12" s="85"/>
      <c r="K12" s="83"/>
      <c r="L12" s="90"/>
      <c r="M12" s="83"/>
      <c r="N12" s="25"/>
      <c r="O12" s="16"/>
      <c r="P12" s="25"/>
      <c r="Q12" s="16"/>
      <c r="R12" s="16"/>
      <c r="S12" s="92"/>
      <c r="T12" s="90"/>
      <c r="U12" s="84"/>
      <c r="V12" s="90"/>
      <c r="W12" s="90"/>
      <c r="X12" s="90"/>
      <c r="Y12" s="90"/>
      <c r="Z12" s="83"/>
      <c r="AA12" s="9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</row>
    <row r="13" customFormat="false" ht="14.1" hidden="false" customHeight="true" outlineLevel="0" collapsed="false">
      <c r="B13" s="69" t="s">
        <v>136</v>
      </c>
      <c r="C13" s="69" t="s">
        <v>28</v>
      </c>
      <c r="E13" s="68" t="s">
        <v>137</v>
      </c>
      <c r="G13" s="94" t="n">
        <f aca="false">SUMIF('Orig Sched'!$O$10:$AA$59,'Summary Sched'!$C13,'Orig Sched'!$AA$10:$AA$59)</f>
        <v>194560</v>
      </c>
      <c r="I13" s="94" t="n">
        <f aca="false">SUMIF('Orig Sched'!$O$10:$AB$59,'Summary Sched'!$C13,'Orig Sched'!$AB$10:$AB$59)</f>
        <v>2</v>
      </c>
      <c r="R13" s="95"/>
      <c r="T13" s="75"/>
      <c r="AA13" s="96"/>
    </row>
    <row r="14" customFormat="false" ht="14.1" hidden="false" customHeight="true" outlineLevel="0" collapsed="false">
      <c r="B14" s="69" t="s">
        <v>138</v>
      </c>
      <c r="C14" s="69" t="s">
        <v>61</v>
      </c>
      <c r="E14" s="68" t="s">
        <v>139</v>
      </c>
      <c r="G14" s="94" t="n">
        <f aca="false">SUMIF('Orig Sched'!$O$10:$AA$59,'Summary Sched'!$C14,'Orig Sched'!$AA$10:$AA$59)</f>
        <v>18900</v>
      </c>
      <c r="H14" s="97"/>
      <c r="I14" s="94" t="n">
        <f aca="false">SUMIF('Orig Sched'!$O$10:$AB$59,'Summary Sched'!$C14,'Orig Sched'!$AB$10:$AB$59)</f>
        <v>1</v>
      </c>
      <c r="L14" s="75"/>
      <c r="M14" s="68"/>
      <c r="O14" s="48"/>
      <c r="Q14" s="43"/>
      <c r="R14" s="98"/>
      <c r="S14" s="99"/>
      <c r="T14" s="75"/>
      <c r="U14" s="100"/>
      <c r="V14" s="45"/>
      <c r="W14" s="45"/>
      <c r="X14" s="45"/>
      <c r="Y14" s="45"/>
      <c r="Z14" s="45"/>
      <c r="AA14" s="96"/>
    </row>
    <row r="15" customFormat="false" ht="14.1" hidden="false" customHeight="true" outlineLevel="0" collapsed="false">
      <c r="B15" s="69" t="s">
        <v>140</v>
      </c>
      <c r="C15" s="69" t="s">
        <v>68</v>
      </c>
      <c r="E15" s="68" t="s">
        <v>141</v>
      </c>
      <c r="G15" s="94" t="n">
        <f aca="false">SUMIF('Orig Sched'!$O$10:$AA$59,'Summary Sched'!$C15,'Orig Sched'!$AA$10:$AA$59)</f>
        <v>324733</v>
      </c>
      <c r="H15" s="97"/>
      <c r="I15" s="94" t="n">
        <f aca="false">SUMIF('Orig Sched'!$O$10:$AB$59,'Summary Sched'!$C15,'Orig Sched'!$AB$10:$AB$59)</f>
        <v>16</v>
      </c>
      <c r="L15" s="75"/>
      <c r="M15" s="68"/>
      <c r="O15" s="48"/>
      <c r="R15" s="98"/>
      <c r="T15" s="75"/>
      <c r="AA15" s="96"/>
    </row>
    <row r="16" customFormat="false" ht="14.1" hidden="false" customHeight="true" outlineLevel="0" collapsed="false">
      <c r="B16" s="69" t="s">
        <v>142</v>
      </c>
      <c r="C16" s="69" t="s">
        <v>36</v>
      </c>
      <c r="E16" s="68" t="s">
        <v>143</v>
      </c>
      <c r="G16" s="94" t="n">
        <f aca="false">SUMIF('Orig Sched'!$O$10:$AA$59,'Summary Sched'!$C16,'Orig Sched'!$AA$10:$AA$59)</f>
        <v>56501.5</v>
      </c>
      <c r="H16" s="97"/>
      <c r="I16" s="94" t="n">
        <f aca="false">SUMIF('Orig Sched'!$O$10:$AB$59,'Summary Sched'!$C16,'Orig Sched'!$AB$10:$AB$59)</f>
        <v>7</v>
      </c>
      <c r="L16" s="75"/>
      <c r="M16" s="68"/>
      <c r="O16" s="4"/>
      <c r="R16" s="98"/>
      <c r="T16" s="75"/>
      <c r="AA16" s="96"/>
    </row>
    <row r="17" customFormat="false" ht="14.1" hidden="false" customHeight="true" outlineLevel="0" collapsed="false">
      <c r="B17" s="69" t="s">
        <v>144</v>
      </c>
      <c r="C17" s="69" t="s">
        <v>145</v>
      </c>
      <c r="E17" s="68" t="s">
        <v>146</v>
      </c>
      <c r="G17" s="101" t="n">
        <f aca="false">SUMIF('Orig Sched'!$O$10:$AA$59,'Summary Sched'!$C17,'Orig Sched'!$AA$10:$AA$59)</f>
        <v>0</v>
      </c>
      <c r="H17" s="97"/>
      <c r="I17" s="101" t="n">
        <f aca="false">SUMIF('Orig Sched'!$O$10:$AB$59,'Summary Sched'!$C17,'Orig Sched'!$AB$10:$AB$59)</f>
        <v>0</v>
      </c>
      <c r="L17" s="75"/>
      <c r="O17" s="4"/>
      <c r="R17" s="98"/>
      <c r="T17" s="75"/>
      <c r="AA17" s="96"/>
    </row>
    <row r="18" customFormat="false" ht="14.1" hidden="false" customHeight="true" outlineLevel="0" collapsed="false">
      <c r="A18" s="75"/>
      <c r="G18" s="102" t="n">
        <f aca="false">SUM(G13:G17)</f>
        <v>594694.5</v>
      </c>
      <c r="H18" s="97"/>
      <c r="I18" s="68" t="n">
        <f aca="false">SUM(I13:I17)</f>
        <v>26</v>
      </c>
      <c r="L18" s="75"/>
      <c r="M18" s="75"/>
      <c r="O18" s="4"/>
      <c r="R18" s="98"/>
      <c r="T18" s="75"/>
      <c r="U18" s="69"/>
      <c r="V18" s="75"/>
      <c r="W18" s="75"/>
      <c r="X18" s="75"/>
      <c r="Y18" s="75"/>
      <c r="Z18" s="75"/>
      <c r="AA18" s="96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</row>
    <row r="19" customFormat="false" ht="14.1" hidden="false" customHeight="true" outlineLevel="0" collapsed="false">
      <c r="A19" s="75"/>
      <c r="E19" s="75"/>
      <c r="F19" s="75"/>
      <c r="G19" s="97"/>
      <c r="H19" s="97"/>
      <c r="I19" s="75"/>
      <c r="K19" s="75"/>
      <c r="L19" s="75"/>
      <c r="M19" s="75"/>
      <c r="O19" s="4"/>
      <c r="R19" s="98"/>
      <c r="T19" s="75"/>
      <c r="U19" s="69"/>
      <c r="V19" s="75"/>
      <c r="W19" s="75"/>
      <c r="X19" s="75"/>
      <c r="Y19" s="75"/>
      <c r="Z19" s="75"/>
      <c r="AA19" s="96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</row>
    <row r="20" customFormat="false" ht="14.1" hidden="false" customHeight="true" outlineLevel="0" collapsed="false">
      <c r="A20" s="75"/>
      <c r="G20" s="97"/>
      <c r="H20" s="97"/>
      <c r="L20" s="75"/>
      <c r="M20" s="68"/>
      <c r="O20" s="4"/>
      <c r="Q20" s="43"/>
      <c r="R20" s="98"/>
      <c r="S20" s="49"/>
      <c r="T20" s="75"/>
      <c r="U20" s="69"/>
      <c r="V20" s="75"/>
      <c r="W20" s="75"/>
      <c r="X20" s="75"/>
      <c r="Y20" s="75"/>
      <c r="Z20" s="75"/>
      <c r="AA20" s="96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  <c r="IW20" s="75"/>
    </row>
    <row r="21" customFormat="false" ht="14.1" hidden="false" customHeight="true" outlineLevel="0" collapsed="false">
      <c r="A21" s="75"/>
      <c r="G21" s="97"/>
      <c r="H21" s="97"/>
      <c r="L21" s="75"/>
      <c r="M21" s="75"/>
      <c r="R21" s="98"/>
      <c r="T21" s="75"/>
      <c r="U21" s="69"/>
      <c r="V21" s="75"/>
      <c r="W21" s="75"/>
      <c r="X21" s="75"/>
      <c r="Y21" s="75"/>
      <c r="Z21" s="75"/>
      <c r="AA21" s="96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  <c r="IW21" s="75"/>
    </row>
    <row r="22" customFormat="false" ht="12.75" hidden="false" customHeight="true" outlineLevel="0" collapsed="false">
      <c r="A22" s="75"/>
      <c r="G22" s="97"/>
      <c r="H22" s="97"/>
      <c r="L22" s="75"/>
      <c r="M22" s="75"/>
      <c r="R22" s="98"/>
      <c r="T22" s="75"/>
      <c r="U22" s="69"/>
      <c r="V22" s="75"/>
      <c r="W22" s="75"/>
      <c r="X22" s="75"/>
      <c r="Y22" s="75"/>
      <c r="Z22" s="75"/>
      <c r="AA22" s="96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</row>
    <row r="23" customFormat="false" ht="12.75" hidden="false" customHeight="true" outlineLevel="0" collapsed="false">
      <c r="A23" s="75"/>
      <c r="B23" s="103"/>
      <c r="C23" s="103"/>
      <c r="D23" s="103"/>
      <c r="G23" s="97"/>
      <c r="H23" s="97"/>
      <c r="L23" s="75"/>
      <c r="M23" s="75"/>
      <c r="R23" s="98"/>
      <c r="T23" s="75"/>
      <c r="U23" s="69"/>
      <c r="V23" s="75"/>
      <c r="W23" s="75"/>
      <c r="X23" s="75"/>
      <c r="Y23" s="75"/>
      <c r="Z23" s="75"/>
      <c r="AA23" s="96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</row>
    <row r="24" customFormat="false" ht="12.75" hidden="false" customHeight="true" outlineLevel="0" collapsed="false">
      <c r="A24" s="75"/>
      <c r="B24" s="103"/>
      <c r="C24" s="103"/>
      <c r="D24" s="103"/>
      <c r="G24" s="97"/>
      <c r="H24" s="97"/>
      <c r="L24" s="75"/>
      <c r="M24" s="75"/>
      <c r="R24" s="98"/>
      <c r="T24" s="75"/>
      <c r="U24" s="69"/>
      <c r="V24" s="75"/>
      <c r="W24" s="75"/>
      <c r="X24" s="75"/>
      <c r="Y24" s="75"/>
      <c r="Z24" s="75"/>
      <c r="AA24" s="96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</row>
    <row r="25" customFormat="false" ht="12.75" hidden="false" customHeight="true" outlineLevel="0" collapsed="false">
      <c r="A25" s="75"/>
      <c r="B25" s="103"/>
      <c r="C25" s="103"/>
      <c r="D25" s="103"/>
      <c r="G25" s="97"/>
      <c r="H25" s="97"/>
      <c r="L25" s="75"/>
      <c r="M25" s="75"/>
      <c r="R25" s="98"/>
      <c r="T25" s="75"/>
      <c r="U25" s="69"/>
      <c r="V25" s="75"/>
      <c r="W25" s="75"/>
      <c r="X25" s="75"/>
      <c r="Y25" s="75"/>
      <c r="Z25" s="75"/>
      <c r="AA25" s="96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</row>
    <row r="26" customFormat="false" ht="12.75" hidden="false" customHeight="true" outlineLevel="0" collapsed="false">
      <c r="A26" s="75"/>
      <c r="G26" s="97"/>
      <c r="H26" s="97"/>
      <c r="L26" s="75"/>
      <c r="R26" s="98"/>
      <c r="T26" s="75"/>
      <c r="U26" s="69"/>
      <c r="V26" s="75"/>
      <c r="W26" s="104"/>
      <c r="X26" s="75"/>
      <c r="Y26" s="75"/>
      <c r="Z26" s="75"/>
      <c r="AA26" s="96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</row>
    <row r="27" customFormat="false" ht="12.75" hidden="false" customHeight="true" outlineLevel="0" collapsed="false">
      <c r="A27" s="75"/>
      <c r="G27" s="97"/>
      <c r="H27" s="97"/>
      <c r="L27" s="75"/>
      <c r="R27" s="98"/>
      <c r="T27" s="75"/>
      <c r="U27" s="69"/>
      <c r="V27" s="75"/>
      <c r="W27" s="75"/>
      <c r="X27" s="75"/>
      <c r="Y27" s="75"/>
      <c r="Z27" s="75"/>
      <c r="AA27" s="96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  <c r="IW27" s="75"/>
    </row>
    <row r="28" customFormat="false" ht="12.75" hidden="false" customHeight="true" outlineLevel="0" collapsed="false">
      <c r="A28" s="75"/>
      <c r="G28" s="97"/>
      <c r="H28" s="97"/>
      <c r="L28" s="75"/>
      <c r="M28" s="75"/>
      <c r="R28" s="98"/>
      <c r="T28" s="75"/>
      <c r="U28" s="69"/>
      <c r="V28" s="75"/>
      <c r="W28" s="75"/>
      <c r="X28" s="75"/>
      <c r="Y28" s="75"/>
      <c r="Z28" s="75"/>
      <c r="AA28" s="96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  <c r="IW28" s="75"/>
    </row>
    <row r="29" customFormat="false" ht="12.75" hidden="false" customHeight="true" outlineLevel="0" collapsed="false">
      <c r="A29" s="75"/>
      <c r="G29" s="97"/>
      <c r="H29" s="97"/>
      <c r="L29" s="75"/>
      <c r="M29" s="75"/>
      <c r="R29" s="98"/>
      <c r="T29" s="75"/>
      <c r="U29" s="69"/>
      <c r="V29" s="75"/>
      <c r="W29" s="75"/>
      <c r="X29" s="75"/>
      <c r="Y29" s="75"/>
      <c r="Z29" s="75"/>
      <c r="AA29" s="96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  <c r="IW29" s="75"/>
    </row>
    <row r="30" customFormat="false" ht="12.75" hidden="false" customHeight="true" outlineLevel="0" collapsed="false">
      <c r="A30" s="75"/>
      <c r="B30" s="103"/>
      <c r="C30" s="103"/>
      <c r="D30" s="103"/>
      <c r="G30" s="97"/>
      <c r="H30" s="97"/>
      <c r="L30" s="75"/>
      <c r="M30" s="75"/>
      <c r="R30" s="98"/>
      <c r="T30" s="75"/>
      <c r="U30" s="69"/>
      <c r="V30" s="75"/>
      <c r="W30" s="75"/>
      <c r="X30" s="75"/>
      <c r="Y30" s="75"/>
      <c r="Z30" s="75"/>
      <c r="AA30" s="96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</row>
    <row r="31" customFormat="false" ht="12.75" hidden="false" customHeight="true" outlineLevel="0" collapsed="false">
      <c r="A31" s="75"/>
      <c r="B31" s="103"/>
      <c r="C31" s="103"/>
      <c r="D31" s="103"/>
      <c r="G31" s="97"/>
      <c r="H31" s="97"/>
      <c r="L31" s="75"/>
      <c r="M31" s="75"/>
      <c r="R31" s="98"/>
      <c r="T31" s="75"/>
      <c r="U31" s="69"/>
      <c r="V31" s="75"/>
      <c r="W31" s="75"/>
      <c r="X31" s="75"/>
      <c r="Y31" s="75"/>
      <c r="Z31" s="75"/>
      <c r="AA31" s="96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</row>
    <row r="32" customFormat="false" ht="12.75" hidden="false" customHeight="true" outlineLevel="0" collapsed="false">
      <c r="A32" s="75"/>
      <c r="B32" s="103"/>
      <c r="C32" s="103"/>
      <c r="D32" s="103"/>
      <c r="G32" s="97"/>
      <c r="H32" s="97"/>
      <c r="L32" s="75"/>
      <c r="M32" s="75"/>
      <c r="R32" s="98"/>
      <c r="T32" s="75"/>
      <c r="U32" s="69"/>
      <c r="V32" s="75"/>
      <c r="W32" s="75"/>
      <c r="X32" s="75"/>
      <c r="Y32" s="75"/>
      <c r="Z32" s="75"/>
      <c r="AA32" s="96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  <c r="IW32" s="75"/>
    </row>
    <row r="33" customFormat="false" ht="12.75" hidden="false" customHeight="true" outlineLevel="0" collapsed="false">
      <c r="A33" s="75"/>
      <c r="B33" s="103"/>
      <c r="C33" s="103"/>
      <c r="D33" s="103"/>
      <c r="G33" s="97"/>
      <c r="H33" s="97"/>
      <c r="L33" s="75"/>
      <c r="M33" s="75"/>
      <c r="R33" s="98"/>
      <c r="T33" s="75"/>
      <c r="U33" s="69"/>
      <c r="V33" s="75"/>
      <c r="W33" s="75"/>
      <c r="X33" s="75"/>
      <c r="Y33" s="75"/>
      <c r="Z33" s="75"/>
      <c r="AA33" s="96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</row>
    <row r="34" customFormat="false" ht="12.75" hidden="false" customHeight="true" outlineLevel="0" collapsed="false">
      <c r="A34" s="75"/>
      <c r="B34" s="103"/>
      <c r="C34" s="103"/>
      <c r="D34" s="103"/>
      <c r="G34" s="97"/>
      <c r="H34" s="97"/>
      <c r="L34" s="75"/>
      <c r="M34" s="75"/>
      <c r="R34" s="98"/>
      <c r="T34" s="75"/>
      <c r="U34" s="69"/>
      <c r="V34" s="75"/>
      <c r="W34" s="75"/>
      <c r="X34" s="75"/>
      <c r="Y34" s="75"/>
      <c r="Z34" s="75"/>
      <c r="AA34" s="96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</row>
    <row r="35" customFormat="false" ht="12.75" hidden="false" customHeight="true" outlineLevel="0" collapsed="false">
      <c r="A35" s="75"/>
      <c r="B35" s="103"/>
      <c r="C35" s="103"/>
      <c r="D35" s="103"/>
      <c r="G35" s="97"/>
      <c r="H35" s="97"/>
      <c r="L35" s="75"/>
      <c r="M35" s="75"/>
      <c r="R35" s="98"/>
      <c r="T35" s="75"/>
      <c r="U35" s="69"/>
      <c r="V35" s="75"/>
      <c r="W35" s="75"/>
      <c r="X35" s="75"/>
      <c r="Y35" s="75"/>
      <c r="Z35" s="75"/>
      <c r="AA35" s="96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  <c r="IV35" s="75"/>
      <c r="IW35" s="75"/>
    </row>
    <row r="36" customFormat="false" ht="12.75" hidden="false" customHeight="true" outlineLevel="0" collapsed="false">
      <c r="A36" s="75"/>
      <c r="G36" s="97"/>
      <c r="H36" s="97"/>
      <c r="L36" s="75"/>
      <c r="M36" s="75"/>
      <c r="R36" s="98"/>
      <c r="T36" s="75"/>
      <c r="U36" s="69"/>
      <c r="V36" s="75"/>
      <c r="W36" s="75"/>
      <c r="X36" s="75"/>
      <c r="Y36" s="75"/>
      <c r="Z36" s="75"/>
      <c r="AA36" s="96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  <c r="IW36" s="75"/>
    </row>
    <row r="37" customFormat="false" ht="12.75" hidden="false" customHeight="true" outlineLevel="0" collapsed="false">
      <c r="A37" s="75"/>
      <c r="G37" s="97"/>
      <c r="H37" s="97"/>
      <c r="L37" s="75"/>
      <c r="M37" s="75"/>
      <c r="R37" s="98"/>
      <c r="T37" s="75"/>
      <c r="U37" s="69"/>
      <c r="V37" s="75"/>
      <c r="W37" s="75"/>
      <c r="X37" s="75"/>
      <c r="Y37" s="75"/>
      <c r="Z37" s="75"/>
      <c r="AA37" s="96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  <c r="IW37" s="75"/>
    </row>
    <row r="38" customFormat="false" ht="12.75" hidden="false" customHeight="true" outlineLevel="0" collapsed="false">
      <c r="A38" s="75"/>
      <c r="G38" s="97"/>
      <c r="H38" s="97"/>
      <c r="L38" s="75"/>
      <c r="M38" s="75"/>
      <c r="R38" s="98"/>
      <c r="T38" s="75"/>
      <c r="U38" s="69"/>
      <c r="V38" s="75"/>
      <c r="W38" s="75"/>
      <c r="X38" s="75"/>
      <c r="Y38" s="75"/>
      <c r="Z38" s="75"/>
      <c r="AA38" s="96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75"/>
      <c r="II38" s="75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  <c r="IW38" s="75"/>
    </row>
    <row r="39" customFormat="false" ht="12.75" hidden="false" customHeight="true" outlineLevel="0" collapsed="false">
      <c r="A39" s="75"/>
      <c r="G39" s="97"/>
      <c r="H39" s="97"/>
      <c r="L39" s="75"/>
      <c r="M39" s="75"/>
      <c r="R39" s="98"/>
      <c r="T39" s="75"/>
      <c r="U39" s="69"/>
      <c r="V39" s="75"/>
      <c r="W39" s="75"/>
      <c r="X39" s="75"/>
      <c r="Y39" s="75"/>
      <c r="Z39" s="75"/>
      <c r="AA39" s="96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5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  <c r="IR39" s="75"/>
      <c r="IS39" s="75"/>
      <c r="IT39" s="75"/>
      <c r="IU39" s="75"/>
      <c r="IV39" s="75"/>
      <c r="IW39" s="75"/>
    </row>
    <row r="40" customFormat="false" ht="12.75" hidden="false" customHeight="true" outlineLevel="0" collapsed="false">
      <c r="A40" s="75"/>
      <c r="G40" s="97"/>
      <c r="H40" s="97"/>
      <c r="L40" s="75"/>
      <c r="M40" s="75"/>
      <c r="R40" s="98"/>
      <c r="T40" s="75"/>
      <c r="U40" s="69"/>
      <c r="V40" s="75"/>
      <c r="W40" s="75"/>
      <c r="X40" s="75"/>
      <c r="Y40" s="75"/>
      <c r="Z40" s="75"/>
      <c r="AA40" s="96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  <c r="IW40" s="75"/>
    </row>
    <row r="41" customFormat="false" ht="12.75" hidden="false" customHeight="true" outlineLevel="0" collapsed="false">
      <c r="A41" s="75"/>
      <c r="G41" s="97"/>
      <c r="H41" s="97"/>
      <c r="L41" s="75"/>
      <c r="M41" s="75"/>
      <c r="R41" s="98"/>
      <c r="T41" s="75"/>
      <c r="U41" s="69"/>
      <c r="V41" s="75"/>
      <c r="W41" s="75"/>
      <c r="X41" s="75"/>
      <c r="Y41" s="75"/>
      <c r="Z41" s="75"/>
      <c r="AA41" s="96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75"/>
      <c r="IF41" s="75"/>
      <c r="IG41" s="75"/>
      <c r="IH41" s="75"/>
      <c r="II41" s="75"/>
      <c r="IJ41" s="75"/>
      <c r="IK41" s="75"/>
      <c r="IL41" s="75"/>
      <c r="IM41" s="75"/>
      <c r="IN41" s="75"/>
      <c r="IO41" s="75"/>
      <c r="IP41" s="75"/>
      <c r="IQ41" s="75"/>
      <c r="IR41" s="75"/>
      <c r="IS41" s="75"/>
      <c r="IT41" s="75"/>
      <c r="IU41" s="75"/>
      <c r="IV41" s="75"/>
      <c r="IW41" s="75"/>
    </row>
    <row r="42" customFormat="false" ht="12.75" hidden="false" customHeight="true" outlineLevel="0" collapsed="false">
      <c r="A42" s="75"/>
      <c r="G42" s="97"/>
      <c r="H42" s="97"/>
      <c r="L42" s="75"/>
      <c r="M42" s="75"/>
      <c r="R42" s="98"/>
      <c r="T42" s="75"/>
      <c r="U42" s="69"/>
      <c r="V42" s="75"/>
      <c r="W42" s="75"/>
      <c r="X42" s="75"/>
      <c r="Y42" s="75"/>
      <c r="Z42" s="75"/>
      <c r="AA42" s="96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75"/>
      <c r="II42" s="75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  <c r="IW42" s="75"/>
    </row>
    <row r="43" customFormat="false" ht="12.75" hidden="false" customHeight="true" outlineLevel="0" collapsed="false">
      <c r="A43" s="75"/>
      <c r="G43" s="97"/>
      <c r="H43" s="97"/>
      <c r="L43" s="75"/>
      <c r="M43" s="75"/>
      <c r="R43" s="98"/>
      <c r="T43" s="75"/>
      <c r="U43" s="69"/>
      <c r="V43" s="75"/>
      <c r="W43" s="75"/>
      <c r="X43" s="75"/>
      <c r="Y43" s="75"/>
      <c r="Z43" s="75"/>
      <c r="AA43" s="96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75"/>
      <c r="IC43" s="75"/>
      <c r="ID43" s="75"/>
      <c r="IE43" s="75"/>
      <c r="IF43" s="75"/>
      <c r="IG43" s="75"/>
      <c r="IH43" s="75"/>
      <c r="II43" s="75"/>
      <c r="IJ43" s="75"/>
      <c r="IK43" s="75"/>
      <c r="IL43" s="75"/>
      <c r="IM43" s="75"/>
      <c r="IN43" s="75"/>
      <c r="IO43" s="75"/>
      <c r="IP43" s="75"/>
      <c r="IQ43" s="75"/>
      <c r="IR43" s="75"/>
      <c r="IS43" s="75"/>
      <c r="IT43" s="75"/>
      <c r="IU43" s="75"/>
      <c r="IV43" s="75"/>
      <c r="IW43" s="75"/>
    </row>
    <row r="44" customFormat="false" ht="12.75" hidden="false" customHeight="true" outlineLevel="0" collapsed="false">
      <c r="A44" s="75"/>
      <c r="G44" s="97"/>
      <c r="H44" s="97"/>
      <c r="L44" s="75"/>
      <c r="M44" s="75"/>
      <c r="R44" s="98"/>
      <c r="T44" s="75"/>
      <c r="U44" s="69"/>
      <c r="V44" s="75"/>
      <c r="W44" s="75"/>
      <c r="X44" s="75"/>
      <c r="Y44" s="75"/>
      <c r="Z44" s="75"/>
      <c r="AA44" s="96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75"/>
      <c r="II44" s="75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  <c r="IW44" s="75"/>
    </row>
    <row r="45" customFormat="false" ht="12.75" hidden="false" customHeight="true" outlineLevel="0" collapsed="false">
      <c r="A45" s="75"/>
      <c r="G45" s="97"/>
      <c r="H45" s="97"/>
      <c r="L45" s="75"/>
      <c r="M45" s="75"/>
      <c r="R45" s="98"/>
      <c r="T45" s="75"/>
      <c r="U45" s="69"/>
      <c r="V45" s="75"/>
      <c r="W45" s="75"/>
      <c r="X45" s="75"/>
      <c r="Y45" s="75"/>
      <c r="Z45" s="75"/>
      <c r="AA45" s="96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  <c r="IS45" s="75"/>
      <c r="IT45" s="75"/>
      <c r="IU45" s="75"/>
      <c r="IV45" s="75"/>
      <c r="IW45" s="75"/>
    </row>
    <row r="46" customFormat="false" ht="12.75" hidden="false" customHeight="true" outlineLevel="0" collapsed="false">
      <c r="A46" s="75"/>
      <c r="G46" s="97"/>
      <c r="H46" s="97"/>
      <c r="L46" s="75"/>
      <c r="M46" s="75"/>
      <c r="R46" s="98"/>
      <c r="T46" s="75"/>
      <c r="U46" s="69"/>
      <c r="V46" s="75"/>
      <c r="W46" s="75"/>
      <c r="X46" s="75"/>
      <c r="Y46" s="75"/>
      <c r="Z46" s="75"/>
      <c r="AA46" s="96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75"/>
      <c r="HS46" s="75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75"/>
      <c r="II46" s="75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  <c r="IW46" s="75"/>
    </row>
    <row r="47" customFormat="false" ht="12.75" hidden="false" customHeight="true" outlineLevel="0" collapsed="false">
      <c r="A47" s="75"/>
      <c r="G47" s="97"/>
      <c r="H47" s="97"/>
      <c r="L47" s="75"/>
      <c r="M47" s="75"/>
      <c r="R47" s="98"/>
      <c r="T47" s="75"/>
      <c r="U47" s="69"/>
      <c r="V47" s="75"/>
      <c r="W47" s="75"/>
      <c r="X47" s="75"/>
      <c r="Y47" s="75"/>
      <c r="Z47" s="75"/>
      <c r="AA47" s="96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75"/>
      <c r="IC47" s="75"/>
      <c r="ID47" s="75"/>
      <c r="IE47" s="75"/>
      <c r="IF47" s="75"/>
      <c r="IG47" s="75"/>
      <c r="IH47" s="75"/>
      <c r="II47" s="75"/>
      <c r="IJ47" s="75"/>
      <c r="IK47" s="75"/>
      <c r="IL47" s="75"/>
      <c r="IM47" s="75"/>
      <c r="IN47" s="75"/>
      <c r="IO47" s="75"/>
      <c r="IP47" s="75"/>
      <c r="IQ47" s="75"/>
      <c r="IR47" s="75"/>
      <c r="IS47" s="75"/>
      <c r="IT47" s="75"/>
      <c r="IU47" s="75"/>
      <c r="IV47" s="75"/>
      <c r="IW47" s="75"/>
    </row>
    <row r="48" customFormat="false" ht="12.75" hidden="false" customHeight="true" outlineLevel="0" collapsed="false">
      <c r="A48" s="75"/>
      <c r="G48" s="97"/>
      <c r="H48" s="97"/>
      <c r="L48" s="75"/>
      <c r="M48" s="75"/>
      <c r="R48" s="98"/>
      <c r="T48" s="75"/>
      <c r="U48" s="69"/>
      <c r="V48" s="75"/>
      <c r="W48" s="75"/>
      <c r="X48" s="75"/>
      <c r="Y48" s="75"/>
      <c r="Z48" s="75"/>
      <c r="AA48" s="96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5"/>
      <c r="HO48" s="75"/>
      <c r="HP48" s="75"/>
      <c r="HQ48" s="75"/>
      <c r="HR48" s="75"/>
      <c r="HS48" s="75"/>
      <c r="HT48" s="75"/>
      <c r="HU48" s="75"/>
      <c r="HV48" s="75"/>
      <c r="HW48" s="75"/>
      <c r="HX48" s="75"/>
      <c r="HY48" s="75"/>
      <c r="HZ48" s="75"/>
      <c r="IA48" s="75"/>
      <c r="IB48" s="75"/>
      <c r="IC48" s="75"/>
      <c r="ID48" s="75"/>
      <c r="IE48" s="75"/>
      <c r="IF48" s="75"/>
      <c r="IG48" s="75"/>
      <c r="IH48" s="75"/>
      <c r="II48" s="75"/>
      <c r="IJ48" s="75"/>
      <c r="IK48" s="75"/>
      <c r="IL48" s="75"/>
      <c r="IM48" s="75"/>
      <c r="IN48" s="75"/>
      <c r="IO48" s="75"/>
      <c r="IP48" s="75"/>
      <c r="IQ48" s="75"/>
      <c r="IR48" s="75"/>
      <c r="IS48" s="75"/>
      <c r="IT48" s="75"/>
      <c r="IU48" s="75"/>
      <c r="IV48" s="75"/>
      <c r="IW48" s="75"/>
    </row>
    <row r="49" customFormat="false" ht="12.75" hidden="false" customHeight="true" outlineLevel="0" collapsed="false">
      <c r="A49" s="75"/>
      <c r="B49" s="105"/>
      <c r="C49" s="105"/>
      <c r="D49" s="105"/>
      <c r="G49" s="97"/>
      <c r="H49" s="97"/>
      <c r="L49" s="75"/>
      <c r="M49" s="75"/>
      <c r="R49" s="98"/>
      <c r="T49" s="75"/>
      <c r="U49" s="69"/>
      <c r="V49" s="75"/>
      <c r="W49" s="75"/>
      <c r="X49" s="75"/>
      <c r="Y49" s="75"/>
      <c r="Z49" s="75"/>
      <c r="AA49" s="96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  <c r="GY49" s="75"/>
      <c r="GZ49" s="75"/>
      <c r="HA49" s="75"/>
      <c r="HB49" s="75"/>
      <c r="HC49" s="75"/>
      <c r="HD49" s="75"/>
      <c r="HE49" s="75"/>
      <c r="HF49" s="75"/>
      <c r="HG49" s="75"/>
      <c r="HH49" s="75"/>
      <c r="HI49" s="75"/>
      <c r="HJ49" s="75"/>
      <c r="HK49" s="75"/>
      <c r="HL49" s="75"/>
      <c r="HM49" s="75"/>
      <c r="HN49" s="75"/>
      <c r="HO49" s="75"/>
      <c r="HP49" s="75"/>
      <c r="HQ49" s="75"/>
      <c r="HR49" s="75"/>
      <c r="HS49" s="75"/>
      <c r="HT49" s="75"/>
      <c r="HU49" s="75"/>
      <c r="HV49" s="75"/>
      <c r="HW49" s="75"/>
      <c r="HX49" s="75"/>
      <c r="HY49" s="75"/>
      <c r="HZ49" s="75"/>
      <c r="IA49" s="75"/>
      <c r="IB49" s="75"/>
      <c r="IC49" s="75"/>
      <c r="ID49" s="75"/>
      <c r="IE49" s="75"/>
      <c r="IF49" s="75"/>
      <c r="IG49" s="75"/>
      <c r="IH49" s="75"/>
      <c r="II49" s="75"/>
      <c r="IJ49" s="75"/>
      <c r="IK49" s="75"/>
      <c r="IL49" s="75"/>
      <c r="IM49" s="75"/>
      <c r="IN49" s="75"/>
      <c r="IO49" s="75"/>
      <c r="IP49" s="75"/>
      <c r="IQ49" s="75"/>
      <c r="IR49" s="75"/>
      <c r="IS49" s="75"/>
      <c r="IT49" s="75"/>
      <c r="IU49" s="75"/>
      <c r="IV49" s="75"/>
      <c r="IW49" s="75"/>
    </row>
    <row r="50" customFormat="false" ht="12.75" hidden="false" customHeight="true" outlineLevel="0" collapsed="false">
      <c r="A50" s="75"/>
      <c r="B50" s="105"/>
      <c r="C50" s="105"/>
      <c r="D50" s="105"/>
      <c r="G50" s="97"/>
      <c r="H50" s="97"/>
      <c r="L50" s="75"/>
      <c r="M50" s="75"/>
      <c r="R50" s="98"/>
      <c r="T50" s="75"/>
      <c r="U50" s="69"/>
      <c r="V50" s="75"/>
      <c r="W50" s="75"/>
      <c r="X50" s="75"/>
      <c r="Y50" s="75"/>
      <c r="Z50" s="75"/>
      <c r="AA50" s="96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  <c r="GW50" s="75"/>
      <c r="GX50" s="75"/>
      <c r="GY50" s="75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5"/>
      <c r="HK50" s="75"/>
      <c r="HL50" s="75"/>
      <c r="HM50" s="75"/>
      <c r="HN50" s="75"/>
      <c r="HO50" s="75"/>
      <c r="HP50" s="75"/>
      <c r="HQ50" s="75"/>
      <c r="HR50" s="75"/>
      <c r="HS50" s="75"/>
      <c r="HT50" s="75"/>
      <c r="HU50" s="75"/>
      <c r="HV50" s="75"/>
      <c r="HW50" s="75"/>
      <c r="HX50" s="75"/>
      <c r="HY50" s="75"/>
      <c r="HZ50" s="75"/>
      <c r="IA50" s="75"/>
      <c r="IB50" s="75"/>
      <c r="IC50" s="75"/>
      <c r="ID50" s="75"/>
      <c r="IE50" s="75"/>
      <c r="IF50" s="75"/>
      <c r="IG50" s="75"/>
      <c r="IH50" s="75"/>
      <c r="II50" s="75"/>
      <c r="IJ50" s="75"/>
      <c r="IK50" s="75"/>
      <c r="IL50" s="75"/>
      <c r="IM50" s="75"/>
      <c r="IN50" s="75"/>
      <c r="IO50" s="75"/>
      <c r="IP50" s="75"/>
      <c r="IQ50" s="75"/>
      <c r="IR50" s="75"/>
      <c r="IS50" s="75"/>
      <c r="IT50" s="75"/>
      <c r="IU50" s="75"/>
      <c r="IV50" s="75"/>
      <c r="IW50" s="75"/>
    </row>
    <row r="51" customFormat="false" ht="12.75" hidden="false" customHeight="true" outlineLevel="0" collapsed="false">
      <c r="A51" s="75"/>
      <c r="B51" s="105"/>
      <c r="C51" s="105"/>
      <c r="D51" s="105"/>
      <c r="G51" s="97"/>
      <c r="H51" s="97"/>
      <c r="L51" s="75"/>
      <c r="M51" s="75"/>
      <c r="R51" s="98"/>
      <c r="T51" s="75"/>
      <c r="U51" s="69"/>
      <c r="V51" s="75"/>
      <c r="W51" s="75"/>
      <c r="X51" s="75"/>
      <c r="Y51" s="75"/>
      <c r="Z51" s="75"/>
      <c r="AA51" s="96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75"/>
      <c r="FD51" s="75"/>
      <c r="FE51" s="75"/>
      <c r="FF51" s="75"/>
      <c r="FG51" s="75"/>
      <c r="FH51" s="75"/>
      <c r="FI51" s="75"/>
      <c r="FJ51" s="75"/>
      <c r="FK51" s="75"/>
      <c r="FL51" s="75"/>
      <c r="FM51" s="75"/>
      <c r="FN51" s="75"/>
      <c r="FO51" s="75"/>
      <c r="FP51" s="75"/>
      <c r="FQ51" s="75"/>
      <c r="FR51" s="75"/>
      <c r="FS51" s="75"/>
      <c r="FT51" s="75"/>
      <c r="FU51" s="75"/>
      <c r="FV51" s="75"/>
      <c r="FW51" s="75"/>
      <c r="FX51" s="75"/>
      <c r="FY51" s="75"/>
      <c r="FZ51" s="75"/>
      <c r="GA51" s="75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5"/>
      <c r="GM51" s="75"/>
      <c r="GN51" s="75"/>
      <c r="GO51" s="75"/>
      <c r="GP51" s="75"/>
      <c r="GQ51" s="75"/>
      <c r="GR51" s="75"/>
      <c r="GS51" s="75"/>
      <c r="GT51" s="75"/>
      <c r="GU51" s="75"/>
      <c r="GV51" s="75"/>
      <c r="GW51" s="75"/>
      <c r="GX51" s="75"/>
      <c r="GY51" s="75"/>
      <c r="GZ51" s="75"/>
      <c r="HA51" s="75"/>
      <c r="HB51" s="75"/>
      <c r="HC51" s="75"/>
      <c r="HD51" s="75"/>
      <c r="HE51" s="75"/>
      <c r="HF51" s="75"/>
      <c r="HG51" s="75"/>
      <c r="HH51" s="75"/>
      <c r="HI51" s="75"/>
      <c r="HJ51" s="75"/>
      <c r="HK51" s="75"/>
      <c r="HL51" s="75"/>
      <c r="HM51" s="75"/>
      <c r="HN51" s="75"/>
      <c r="HO51" s="75"/>
      <c r="HP51" s="75"/>
      <c r="HQ51" s="75"/>
      <c r="HR51" s="75"/>
      <c r="HS51" s="75"/>
      <c r="HT51" s="75"/>
      <c r="HU51" s="75"/>
      <c r="HV51" s="75"/>
      <c r="HW51" s="75"/>
      <c r="HX51" s="75"/>
      <c r="HY51" s="75"/>
      <c r="HZ51" s="75"/>
      <c r="IA51" s="75"/>
      <c r="IB51" s="75"/>
      <c r="IC51" s="75"/>
      <c r="ID51" s="75"/>
      <c r="IE51" s="75"/>
      <c r="IF51" s="75"/>
      <c r="IG51" s="75"/>
      <c r="IH51" s="75"/>
      <c r="II51" s="75"/>
      <c r="IJ51" s="75"/>
      <c r="IK51" s="75"/>
      <c r="IL51" s="75"/>
      <c r="IM51" s="75"/>
      <c r="IN51" s="75"/>
      <c r="IO51" s="75"/>
      <c r="IP51" s="75"/>
      <c r="IQ51" s="75"/>
      <c r="IR51" s="75"/>
      <c r="IS51" s="75"/>
      <c r="IT51" s="75"/>
      <c r="IU51" s="75"/>
      <c r="IV51" s="75"/>
      <c r="IW51" s="75"/>
    </row>
    <row r="52" customFormat="false" ht="12.75" hidden="false" customHeight="true" outlineLevel="0" collapsed="false">
      <c r="A52" s="75"/>
      <c r="B52" s="105"/>
      <c r="C52" s="105"/>
      <c r="D52" s="105"/>
      <c r="G52" s="97"/>
      <c r="H52" s="97"/>
      <c r="L52" s="75"/>
      <c r="M52" s="75"/>
      <c r="R52" s="98"/>
      <c r="T52" s="75"/>
      <c r="U52" s="69"/>
      <c r="V52" s="75"/>
      <c r="W52" s="75"/>
      <c r="X52" s="75"/>
      <c r="Y52" s="75"/>
      <c r="Z52" s="75"/>
      <c r="AA52" s="96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  <c r="GS52" s="75"/>
      <c r="GT52" s="75"/>
      <c r="GU52" s="75"/>
      <c r="GV52" s="75"/>
      <c r="GW52" s="75"/>
      <c r="GX52" s="75"/>
      <c r="GY52" s="75"/>
      <c r="GZ52" s="75"/>
      <c r="HA52" s="75"/>
      <c r="HB52" s="75"/>
      <c r="HC52" s="75"/>
      <c r="HD52" s="75"/>
      <c r="HE52" s="75"/>
      <c r="HF52" s="75"/>
      <c r="HG52" s="75"/>
      <c r="HH52" s="75"/>
      <c r="HI52" s="75"/>
      <c r="HJ52" s="75"/>
      <c r="HK52" s="75"/>
      <c r="HL52" s="75"/>
      <c r="HM52" s="75"/>
      <c r="HN52" s="75"/>
      <c r="HO52" s="75"/>
      <c r="HP52" s="75"/>
      <c r="HQ52" s="75"/>
      <c r="HR52" s="75"/>
      <c r="HS52" s="75"/>
      <c r="HT52" s="75"/>
      <c r="HU52" s="75"/>
      <c r="HV52" s="75"/>
      <c r="HW52" s="75"/>
      <c r="HX52" s="75"/>
      <c r="HY52" s="75"/>
      <c r="HZ52" s="75"/>
      <c r="IA52" s="75"/>
      <c r="IB52" s="75"/>
      <c r="IC52" s="75"/>
      <c r="ID52" s="75"/>
      <c r="IE52" s="75"/>
      <c r="IF52" s="75"/>
      <c r="IG52" s="75"/>
      <c r="IH52" s="75"/>
      <c r="II52" s="75"/>
      <c r="IJ52" s="75"/>
      <c r="IK52" s="75"/>
      <c r="IL52" s="75"/>
      <c r="IM52" s="75"/>
      <c r="IN52" s="75"/>
      <c r="IO52" s="75"/>
      <c r="IP52" s="75"/>
      <c r="IQ52" s="75"/>
      <c r="IR52" s="75"/>
      <c r="IS52" s="75"/>
      <c r="IT52" s="75"/>
      <c r="IU52" s="75"/>
      <c r="IV52" s="75"/>
      <c r="IW52" s="75"/>
    </row>
    <row r="53" customFormat="false" ht="12.75" hidden="false" customHeight="true" outlineLevel="0" collapsed="false">
      <c r="A53" s="75"/>
      <c r="B53" s="105"/>
      <c r="C53" s="105"/>
      <c r="D53" s="105"/>
      <c r="G53" s="97"/>
      <c r="H53" s="97"/>
      <c r="L53" s="75"/>
      <c r="M53" s="75"/>
      <c r="R53" s="98"/>
      <c r="T53" s="75"/>
      <c r="U53" s="69"/>
      <c r="V53" s="75"/>
      <c r="W53" s="75"/>
      <c r="X53" s="75"/>
      <c r="Y53" s="75"/>
      <c r="Z53" s="75"/>
      <c r="AA53" s="96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  <c r="EO53" s="75"/>
      <c r="EP53" s="75"/>
      <c r="EQ53" s="7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5"/>
      <c r="FM53" s="75"/>
      <c r="FN53" s="75"/>
      <c r="FO53" s="75"/>
      <c r="FP53" s="75"/>
      <c r="FQ53" s="75"/>
      <c r="FR53" s="75"/>
      <c r="FS53" s="75"/>
      <c r="FT53" s="75"/>
      <c r="FU53" s="75"/>
      <c r="FV53" s="75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  <c r="GS53" s="75"/>
      <c r="GT53" s="75"/>
      <c r="GU53" s="75"/>
      <c r="GV53" s="75"/>
      <c r="GW53" s="75"/>
      <c r="GX53" s="75"/>
      <c r="GY53" s="75"/>
      <c r="GZ53" s="75"/>
      <c r="HA53" s="75"/>
      <c r="HB53" s="75"/>
      <c r="HC53" s="75"/>
      <c r="HD53" s="75"/>
      <c r="HE53" s="75"/>
      <c r="HF53" s="75"/>
      <c r="HG53" s="75"/>
      <c r="HH53" s="75"/>
      <c r="HI53" s="75"/>
      <c r="HJ53" s="75"/>
      <c r="HK53" s="75"/>
      <c r="HL53" s="75"/>
      <c r="HM53" s="75"/>
      <c r="HN53" s="75"/>
      <c r="HO53" s="75"/>
      <c r="HP53" s="75"/>
      <c r="HQ53" s="75"/>
      <c r="HR53" s="75"/>
      <c r="HS53" s="75"/>
      <c r="HT53" s="75"/>
      <c r="HU53" s="75"/>
      <c r="HV53" s="75"/>
      <c r="HW53" s="75"/>
      <c r="HX53" s="75"/>
      <c r="HY53" s="75"/>
      <c r="HZ53" s="75"/>
      <c r="IA53" s="75"/>
      <c r="IB53" s="75"/>
      <c r="IC53" s="75"/>
      <c r="ID53" s="75"/>
      <c r="IE53" s="75"/>
      <c r="IF53" s="75"/>
      <c r="IG53" s="75"/>
      <c r="IH53" s="75"/>
      <c r="II53" s="75"/>
      <c r="IJ53" s="75"/>
      <c r="IK53" s="75"/>
      <c r="IL53" s="75"/>
      <c r="IM53" s="75"/>
      <c r="IN53" s="75"/>
      <c r="IO53" s="75"/>
      <c r="IP53" s="75"/>
      <c r="IQ53" s="75"/>
      <c r="IR53" s="75"/>
      <c r="IS53" s="75"/>
      <c r="IT53" s="75"/>
      <c r="IU53" s="75"/>
      <c r="IV53" s="75"/>
      <c r="IW53" s="75"/>
    </row>
    <row r="54" customFormat="false" ht="12.75" hidden="false" customHeight="true" outlineLevel="0" collapsed="false">
      <c r="A54" s="75"/>
      <c r="B54" s="105"/>
      <c r="C54" s="105"/>
      <c r="D54" s="105"/>
      <c r="G54" s="97"/>
      <c r="H54" s="97"/>
      <c r="L54" s="75"/>
      <c r="M54" s="75"/>
      <c r="R54" s="98"/>
      <c r="T54" s="75"/>
      <c r="U54" s="69"/>
      <c r="V54" s="75"/>
      <c r="W54" s="75"/>
      <c r="X54" s="75"/>
      <c r="Y54" s="75"/>
      <c r="Z54" s="75"/>
      <c r="AA54" s="96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  <c r="GS54" s="75"/>
      <c r="GT54" s="75"/>
      <c r="GU54" s="75"/>
      <c r="GV54" s="75"/>
      <c r="GW54" s="75"/>
      <c r="GX54" s="75"/>
      <c r="GY54" s="75"/>
      <c r="GZ54" s="75"/>
      <c r="HA54" s="75"/>
      <c r="HB54" s="75"/>
      <c r="HC54" s="75"/>
      <c r="HD54" s="75"/>
      <c r="HE54" s="75"/>
      <c r="HF54" s="75"/>
      <c r="HG54" s="75"/>
      <c r="HH54" s="75"/>
      <c r="HI54" s="75"/>
      <c r="HJ54" s="75"/>
      <c r="HK54" s="75"/>
      <c r="HL54" s="75"/>
      <c r="HM54" s="75"/>
      <c r="HN54" s="75"/>
      <c r="HO54" s="75"/>
      <c r="HP54" s="75"/>
      <c r="HQ54" s="75"/>
      <c r="HR54" s="75"/>
      <c r="HS54" s="75"/>
      <c r="HT54" s="75"/>
      <c r="HU54" s="75"/>
      <c r="HV54" s="75"/>
      <c r="HW54" s="75"/>
      <c r="HX54" s="75"/>
      <c r="HY54" s="75"/>
      <c r="HZ54" s="75"/>
      <c r="IA54" s="75"/>
      <c r="IB54" s="75"/>
      <c r="IC54" s="75"/>
      <c r="ID54" s="75"/>
      <c r="IE54" s="75"/>
      <c r="IF54" s="75"/>
      <c r="IG54" s="75"/>
      <c r="IH54" s="75"/>
      <c r="II54" s="75"/>
      <c r="IJ54" s="75"/>
      <c r="IK54" s="75"/>
      <c r="IL54" s="75"/>
      <c r="IM54" s="75"/>
      <c r="IN54" s="75"/>
      <c r="IO54" s="75"/>
      <c r="IP54" s="75"/>
      <c r="IQ54" s="75"/>
      <c r="IR54" s="75"/>
      <c r="IS54" s="75"/>
      <c r="IT54" s="75"/>
      <c r="IU54" s="75"/>
      <c r="IV54" s="75"/>
      <c r="IW54" s="75"/>
    </row>
    <row r="55" customFormat="false" ht="12.75" hidden="false" customHeight="true" outlineLevel="0" collapsed="false">
      <c r="A55" s="75"/>
      <c r="B55" s="105"/>
      <c r="C55" s="105"/>
      <c r="D55" s="105"/>
      <c r="G55" s="97"/>
      <c r="H55" s="97"/>
      <c r="L55" s="75"/>
      <c r="M55" s="75"/>
      <c r="R55" s="98"/>
      <c r="T55" s="75"/>
      <c r="U55" s="69"/>
      <c r="V55" s="75"/>
      <c r="W55" s="75"/>
      <c r="X55" s="75"/>
      <c r="Y55" s="75"/>
      <c r="Z55" s="75"/>
      <c r="AA55" s="96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5"/>
      <c r="HG55" s="75"/>
      <c r="HH55" s="75"/>
      <c r="HI55" s="75"/>
      <c r="HJ55" s="75"/>
      <c r="HK55" s="75"/>
      <c r="HL55" s="75"/>
      <c r="HM55" s="75"/>
      <c r="HN55" s="75"/>
      <c r="HO55" s="75"/>
      <c r="HP55" s="75"/>
      <c r="HQ55" s="75"/>
      <c r="HR55" s="75"/>
      <c r="HS55" s="75"/>
      <c r="HT55" s="75"/>
      <c r="HU55" s="75"/>
      <c r="HV55" s="75"/>
      <c r="HW55" s="75"/>
      <c r="HX55" s="75"/>
      <c r="HY55" s="75"/>
      <c r="HZ55" s="75"/>
      <c r="IA55" s="75"/>
      <c r="IB55" s="75"/>
      <c r="IC55" s="75"/>
      <c r="ID55" s="75"/>
      <c r="IE55" s="75"/>
      <c r="IF55" s="75"/>
      <c r="IG55" s="75"/>
      <c r="IH55" s="75"/>
      <c r="II55" s="75"/>
      <c r="IJ55" s="75"/>
      <c r="IK55" s="75"/>
      <c r="IL55" s="75"/>
      <c r="IM55" s="75"/>
      <c r="IN55" s="75"/>
      <c r="IO55" s="75"/>
      <c r="IP55" s="75"/>
      <c r="IQ55" s="75"/>
      <c r="IR55" s="75"/>
      <c r="IS55" s="75"/>
      <c r="IT55" s="75"/>
      <c r="IU55" s="75"/>
      <c r="IV55" s="75"/>
      <c r="IW55" s="75"/>
    </row>
    <row r="56" customFormat="false" ht="12.75" hidden="false" customHeight="true" outlineLevel="0" collapsed="false">
      <c r="A56" s="75"/>
      <c r="B56" s="105"/>
      <c r="C56" s="105"/>
      <c r="D56" s="105"/>
      <c r="G56" s="97"/>
      <c r="H56" s="97"/>
      <c r="L56" s="75"/>
      <c r="M56" s="75"/>
      <c r="R56" s="98"/>
      <c r="T56" s="75"/>
      <c r="U56" s="69"/>
      <c r="V56" s="75"/>
      <c r="W56" s="75"/>
      <c r="X56" s="75"/>
      <c r="Y56" s="75"/>
      <c r="Z56" s="75"/>
      <c r="AA56" s="96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5"/>
      <c r="FH56" s="75"/>
      <c r="FI56" s="75"/>
      <c r="FJ56" s="75"/>
      <c r="FK56" s="75"/>
      <c r="FL56" s="75"/>
      <c r="FM56" s="75"/>
      <c r="FN56" s="75"/>
      <c r="FO56" s="75"/>
      <c r="FP56" s="75"/>
      <c r="FQ56" s="75"/>
      <c r="FR56" s="75"/>
      <c r="FS56" s="75"/>
      <c r="FT56" s="75"/>
      <c r="FU56" s="75"/>
      <c r="FV56" s="75"/>
      <c r="FW56" s="75"/>
      <c r="FX56" s="75"/>
      <c r="FY56" s="75"/>
      <c r="FZ56" s="75"/>
      <c r="GA56" s="75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L56" s="75"/>
      <c r="GM56" s="75"/>
      <c r="GN56" s="75"/>
      <c r="GO56" s="75"/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5"/>
      <c r="HB56" s="75"/>
      <c r="HC56" s="75"/>
      <c r="HD56" s="75"/>
      <c r="HE56" s="75"/>
      <c r="HF56" s="75"/>
      <c r="HG56" s="75"/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5"/>
      <c r="IF56" s="75"/>
      <c r="IG56" s="75"/>
      <c r="IH56" s="75"/>
      <c r="II56" s="75"/>
      <c r="IJ56" s="75"/>
      <c r="IK56" s="75"/>
      <c r="IL56" s="75"/>
      <c r="IM56" s="75"/>
      <c r="IN56" s="75"/>
      <c r="IO56" s="75"/>
      <c r="IP56" s="75"/>
      <c r="IQ56" s="75"/>
      <c r="IR56" s="75"/>
      <c r="IS56" s="75"/>
      <c r="IT56" s="75"/>
      <c r="IU56" s="75"/>
      <c r="IV56" s="75"/>
      <c r="IW56" s="75"/>
    </row>
    <row r="57" customFormat="false" ht="12.75" hidden="false" customHeight="true" outlineLevel="0" collapsed="false">
      <c r="A57" s="75"/>
      <c r="B57" s="105"/>
      <c r="C57" s="105"/>
      <c r="D57" s="105"/>
      <c r="G57" s="97"/>
      <c r="H57" s="97"/>
      <c r="L57" s="75"/>
      <c r="M57" s="75"/>
      <c r="R57" s="98"/>
      <c r="T57" s="75"/>
      <c r="U57" s="69"/>
      <c r="V57" s="75"/>
      <c r="W57" s="75"/>
      <c r="X57" s="75"/>
      <c r="Y57" s="75"/>
      <c r="Z57" s="75"/>
      <c r="AA57" s="96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  <c r="GS57" s="75"/>
      <c r="GT57" s="75"/>
      <c r="GU57" s="75"/>
      <c r="GV57" s="75"/>
      <c r="GW57" s="75"/>
      <c r="GX57" s="75"/>
      <c r="GY57" s="75"/>
      <c r="GZ57" s="75"/>
      <c r="HA57" s="75"/>
      <c r="HB57" s="75"/>
      <c r="HC57" s="75"/>
      <c r="HD57" s="75"/>
      <c r="HE57" s="75"/>
      <c r="HF57" s="75"/>
      <c r="HG57" s="75"/>
      <c r="HH57" s="75"/>
      <c r="HI57" s="75"/>
      <c r="HJ57" s="75"/>
      <c r="HK57" s="75"/>
      <c r="HL57" s="75"/>
      <c r="HM57" s="75"/>
      <c r="HN57" s="75"/>
      <c r="HO57" s="75"/>
      <c r="HP57" s="75"/>
      <c r="HQ57" s="75"/>
      <c r="HR57" s="75"/>
      <c r="HS57" s="75"/>
      <c r="HT57" s="75"/>
      <c r="HU57" s="75"/>
      <c r="HV57" s="75"/>
      <c r="HW57" s="75"/>
      <c r="HX57" s="75"/>
      <c r="HY57" s="75"/>
      <c r="HZ57" s="75"/>
      <c r="IA57" s="75"/>
      <c r="IB57" s="75"/>
      <c r="IC57" s="75"/>
      <c r="ID57" s="75"/>
      <c r="IE57" s="75"/>
      <c r="IF57" s="75"/>
      <c r="IG57" s="75"/>
      <c r="IH57" s="75"/>
      <c r="II57" s="75"/>
      <c r="IJ57" s="75"/>
      <c r="IK57" s="75"/>
      <c r="IL57" s="75"/>
      <c r="IM57" s="75"/>
      <c r="IN57" s="75"/>
      <c r="IO57" s="75"/>
      <c r="IP57" s="75"/>
      <c r="IQ57" s="75"/>
      <c r="IR57" s="75"/>
      <c r="IS57" s="75"/>
      <c r="IT57" s="75"/>
      <c r="IU57" s="75"/>
      <c r="IV57" s="75"/>
      <c r="IW57" s="75"/>
    </row>
    <row r="58" customFormat="false" ht="12.75" hidden="false" customHeight="true" outlineLevel="0" collapsed="false">
      <c r="A58" s="75"/>
      <c r="B58" s="105"/>
      <c r="C58" s="105"/>
      <c r="D58" s="105"/>
      <c r="G58" s="97"/>
      <c r="H58" s="97"/>
      <c r="L58" s="75"/>
      <c r="M58" s="75"/>
      <c r="R58" s="98"/>
      <c r="T58" s="75"/>
      <c r="U58" s="69"/>
      <c r="V58" s="75"/>
      <c r="W58" s="75"/>
      <c r="X58" s="75"/>
      <c r="Y58" s="75"/>
      <c r="Z58" s="75"/>
      <c r="AA58" s="96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  <c r="FR58" s="75"/>
      <c r="FS58" s="75"/>
      <c r="FT58" s="75"/>
      <c r="FU58" s="75"/>
      <c r="FV58" s="75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  <c r="GS58" s="75"/>
      <c r="GT58" s="75"/>
      <c r="GU58" s="75"/>
      <c r="GV58" s="75"/>
      <c r="GW58" s="75"/>
      <c r="GX58" s="75"/>
      <c r="GY58" s="75"/>
      <c r="GZ58" s="75"/>
      <c r="HA58" s="75"/>
      <c r="HB58" s="75"/>
      <c r="HC58" s="75"/>
      <c r="HD58" s="75"/>
      <c r="HE58" s="75"/>
      <c r="HF58" s="75"/>
      <c r="HG58" s="75"/>
      <c r="HH58" s="75"/>
      <c r="HI58" s="75"/>
      <c r="HJ58" s="75"/>
      <c r="HK58" s="75"/>
      <c r="HL58" s="75"/>
      <c r="HM58" s="75"/>
      <c r="HN58" s="75"/>
      <c r="HO58" s="75"/>
      <c r="HP58" s="75"/>
      <c r="HQ58" s="75"/>
      <c r="HR58" s="75"/>
      <c r="HS58" s="75"/>
      <c r="HT58" s="75"/>
      <c r="HU58" s="75"/>
      <c r="HV58" s="75"/>
      <c r="HW58" s="75"/>
      <c r="HX58" s="75"/>
      <c r="HY58" s="75"/>
      <c r="HZ58" s="75"/>
      <c r="IA58" s="75"/>
      <c r="IB58" s="75"/>
      <c r="IC58" s="75"/>
      <c r="ID58" s="75"/>
      <c r="IE58" s="75"/>
      <c r="IF58" s="75"/>
      <c r="IG58" s="75"/>
      <c r="IH58" s="75"/>
      <c r="II58" s="75"/>
      <c r="IJ58" s="75"/>
      <c r="IK58" s="75"/>
      <c r="IL58" s="75"/>
      <c r="IM58" s="75"/>
      <c r="IN58" s="75"/>
      <c r="IO58" s="75"/>
      <c r="IP58" s="75"/>
      <c r="IQ58" s="75"/>
      <c r="IR58" s="75"/>
      <c r="IS58" s="75"/>
      <c r="IT58" s="75"/>
      <c r="IU58" s="75"/>
      <c r="IV58" s="75"/>
      <c r="IW58" s="75"/>
    </row>
    <row r="59" customFormat="false" ht="12.75" hidden="false" customHeight="true" outlineLevel="0" collapsed="false">
      <c r="A59" s="75"/>
      <c r="B59" s="105"/>
      <c r="C59" s="105"/>
      <c r="D59" s="105"/>
      <c r="G59" s="97"/>
      <c r="H59" s="97"/>
      <c r="L59" s="75"/>
      <c r="M59" s="75"/>
      <c r="R59" s="98"/>
      <c r="T59" s="75"/>
      <c r="U59" s="69"/>
      <c r="V59" s="75"/>
      <c r="W59" s="75"/>
      <c r="X59" s="75"/>
      <c r="Y59" s="75"/>
      <c r="Z59" s="75"/>
      <c r="AA59" s="96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5"/>
      <c r="HE59" s="75"/>
      <c r="HF59" s="75"/>
      <c r="HG59" s="75"/>
      <c r="HH59" s="75"/>
      <c r="HI59" s="75"/>
      <c r="HJ59" s="75"/>
      <c r="HK59" s="75"/>
      <c r="HL59" s="75"/>
      <c r="HM59" s="75"/>
      <c r="HN59" s="75"/>
      <c r="HO59" s="75"/>
      <c r="HP59" s="75"/>
      <c r="HQ59" s="75"/>
      <c r="HR59" s="75"/>
      <c r="HS59" s="75"/>
      <c r="HT59" s="75"/>
      <c r="HU59" s="75"/>
      <c r="HV59" s="75"/>
      <c r="HW59" s="75"/>
      <c r="HX59" s="75"/>
      <c r="HY59" s="75"/>
      <c r="HZ59" s="75"/>
      <c r="IA59" s="75"/>
      <c r="IB59" s="75"/>
      <c r="IC59" s="75"/>
      <c r="ID59" s="75"/>
      <c r="IE59" s="75"/>
      <c r="IF59" s="75"/>
      <c r="IG59" s="75"/>
      <c r="IH59" s="75"/>
      <c r="II59" s="75"/>
      <c r="IJ59" s="75"/>
      <c r="IK59" s="75"/>
      <c r="IL59" s="75"/>
      <c r="IM59" s="75"/>
      <c r="IN59" s="75"/>
      <c r="IO59" s="75"/>
      <c r="IP59" s="75"/>
      <c r="IQ59" s="75"/>
      <c r="IR59" s="75"/>
      <c r="IS59" s="75"/>
      <c r="IT59" s="75"/>
      <c r="IU59" s="75"/>
      <c r="IV59" s="75"/>
      <c r="IW59" s="75"/>
    </row>
    <row r="60" customFormat="false" ht="12.75" hidden="false" customHeight="true" outlineLevel="0" collapsed="false">
      <c r="A60" s="75"/>
      <c r="B60" s="105"/>
      <c r="C60" s="105"/>
      <c r="D60" s="105"/>
      <c r="G60" s="97"/>
      <c r="H60" s="97"/>
      <c r="L60" s="75"/>
      <c r="M60" s="75"/>
      <c r="R60" s="98"/>
      <c r="T60" s="75"/>
      <c r="U60" s="69"/>
      <c r="V60" s="75"/>
      <c r="W60" s="75"/>
      <c r="X60" s="75"/>
      <c r="Y60" s="75"/>
      <c r="Z60" s="75"/>
      <c r="AA60" s="96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  <c r="GV60" s="75"/>
      <c r="GW60" s="75"/>
      <c r="GX60" s="75"/>
      <c r="GY60" s="75"/>
      <c r="GZ60" s="75"/>
      <c r="HA60" s="75"/>
      <c r="HB60" s="75"/>
      <c r="HC60" s="75"/>
      <c r="HD60" s="75"/>
      <c r="HE60" s="75"/>
      <c r="HF60" s="75"/>
      <c r="HG60" s="75"/>
      <c r="HH60" s="75"/>
      <c r="HI60" s="75"/>
      <c r="HJ60" s="75"/>
      <c r="HK60" s="75"/>
      <c r="HL60" s="75"/>
      <c r="HM60" s="75"/>
      <c r="HN60" s="75"/>
      <c r="HO60" s="75"/>
      <c r="HP60" s="75"/>
      <c r="HQ60" s="75"/>
      <c r="HR60" s="75"/>
      <c r="HS60" s="75"/>
      <c r="HT60" s="75"/>
      <c r="HU60" s="75"/>
      <c r="HV60" s="75"/>
      <c r="HW60" s="75"/>
      <c r="HX60" s="75"/>
      <c r="HY60" s="75"/>
      <c r="HZ60" s="75"/>
      <c r="IA60" s="75"/>
      <c r="IB60" s="75"/>
      <c r="IC60" s="75"/>
      <c r="ID60" s="75"/>
      <c r="IE60" s="75"/>
      <c r="IF60" s="75"/>
      <c r="IG60" s="75"/>
      <c r="IH60" s="75"/>
      <c r="II60" s="75"/>
      <c r="IJ60" s="75"/>
      <c r="IK60" s="75"/>
      <c r="IL60" s="75"/>
      <c r="IM60" s="75"/>
      <c r="IN60" s="75"/>
      <c r="IO60" s="75"/>
      <c r="IP60" s="75"/>
      <c r="IQ60" s="75"/>
      <c r="IR60" s="75"/>
      <c r="IS60" s="75"/>
      <c r="IT60" s="75"/>
      <c r="IU60" s="75"/>
      <c r="IV60" s="75"/>
      <c r="IW60" s="75"/>
    </row>
    <row r="61" customFormat="false" ht="12.75" hidden="false" customHeight="true" outlineLevel="0" collapsed="false">
      <c r="A61" s="75"/>
      <c r="B61" s="105"/>
      <c r="C61" s="105"/>
      <c r="D61" s="105"/>
      <c r="G61" s="97"/>
      <c r="H61" s="97"/>
      <c r="L61" s="75"/>
      <c r="M61" s="75"/>
      <c r="R61" s="98"/>
      <c r="T61" s="75"/>
      <c r="U61" s="69"/>
      <c r="V61" s="75"/>
      <c r="W61" s="75"/>
      <c r="X61" s="75"/>
      <c r="Y61" s="75"/>
      <c r="Z61" s="75"/>
      <c r="AA61" s="96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  <c r="HI61" s="75"/>
      <c r="HJ61" s="75"/>
      <c r="HK61" s="75"/>
      <c r="HL61" s="75"/>
      <c r="HM61" s="75"/>
      <c r="HN61" s="75"/>
      <c r="HO61" s="75"/>
      <c r="HP61" s="75"/>
      <c r="HQ61" s="75"/>
      <c r="HR61" s="75"/>
      <c r="HS61" s="75"/>
      <c r="HT61" s="75"/>
      <c r="HU61" s="75"/>
      <c r="HV61" s="75"/>
      <c r="HW61" s="75"/>
      <c r="HX61" s="75"/>
      <c r="HY61" s="75"/>
      <c r="HZ61" s="75"/>
      <c r="IA61" s="75"/>
      <c r="IB61" s="75"/>
      <c r="IC61" s="75"/>
      <c r="ID61" s="75"/>
      <c r="IE61" s="75"/>
      <c r="IF61" s="75"/>
      <c r="IG61" s="75"/>
      <c r="IH61" s="75"/>
      <c r="II61" s="75"/>
      <c r="IJ61" s="75"/>
      <c r="IK61" s="75"/>
      <c r="IL61" s="75"/>
      <c r="IM61" s="75"/>
      <c r="IN61" s="75"/>
      <c r="IO61" s="75"/>
      <c r="IP61" s="75"/>
      <c r="IQ61" s="75"/>
      <c r="IR61" s="75"/>
      <c r="IS61" s="75"/>
      <c r="IT61" s="75"/>
      <c r="IU61" s="75"/>
      <c r="IV61" s="75"/>
      <c r="IW61" s="75"/>
    </row>
    <row r="62" customFormat="false" ht="12.75" hidden="false" customHeight="true" outlineLevel="0" collapsed="false">
      <c r="A62" s="75"/>
      <c r="M62" s="75"/>
      <c r="R62" s="98"/>
      <c r="T62" s="75"/>
      <c r="U62" s="69"/>
      <c r="V62" s="75"/>
      <c r="W62" s="75"/>
      <c r="X62" s="75"/>
      <c r="Y62" s="75"/>
      <c r="Z62" s="75"/>
      <c r="AA62" s="96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</row>
    <row r="63" customFormat="false" ht="12.75" hidden="false" customHeight="true" outlineLevel="0" collapsed="false">
      <c r="B63" s="106"/>
      <c r="C63" s="106"/>
      <c r="D63" s="106"/>
      <c r="E63" s="106"/>
      <c r="F63" s="106"/>
      <c r="R63" s="98"/>
      <c r="AA63" s="96"/>
    </row>
    <row r="64" customFormat="false" ht="12.75" hidden="false" customHeight="true" outlineLevel="0" collapsed="false">
      <c r="B64" s="106"/>
      <c r="C64" s="106"/>
      <c r="D64" s="106"/>
      <c r="E64" s="79"/>
      <c r="F64" s="79"/>
      <c r="R64" s="98"/>
      <c r="AA64" s="96"/>
    </row>
    <row r="65" customFormat="false" ht="12" hidden="false" customHeight="true" outlineLevel="0" collapsed="false">
      <c r="B65" s="106"/>
      <c r="C65" s="106"/>
      <c r="D65" s="106"/>
      <c r="E65" s="106"/>
      <c r="F65" s="106"/>
      <c r="G65" s="79"/>
      <c r="H65" s="79"/>
      <c r="I65" s="79"/>
      <c r="J65" s="107"/>
      <c r="K65" s="79"/>
      <c r="L65" s="78"/>
      <c r="M65" s="79"/>
      <c r="N65" s="108"/>
      <c r="O65" s="109"/>
      <c r="P65" s="108"/>
      <c r="Q65" s="110"/>
      <c r="R65" s="111"/>
      <c r="U65" s="69"/>
      <c r="AA65" s="96"/>
    </row>
    <row r="66" customFormat="false" ht="12.75" hidden="false" customHeight="true" outlineLevel="0" collapsed="false">
      <c r="G66" s="75"/>
      <c r="H66" s="75"/>
      <c r="L66" s="69"/>
      <c r="Q66" s="65"/>
      <c r="T66" s="69"/>
      <c r="AA66" s="96"/>
    </row>
    <row r="67" customFormat="false" ht="12.75" hidden="false" customHeight="true" outlineLevel="0" collapsed="false">
      <c r="B67" s="112"/>
      <c r="C67" s="112"/>
      <c r="D67" s="112"/>
      <c r="G67" s="75"/>
      <c r="H67" s="75"/>
      <c r="L67" s="69"/>
      <c r="Q67" s="65"/>
      <c r="T67" s="69"/>
      <c r="AA67" s="96"/>
    </row>
    <row r="68" customFormat="false" ht="12.75" hidden="false" customHeight="true" outlineLevel="0" collapsed="false">
      <c r="B68" s="112"/>
      <c r="C68" s="112"/>
      <c r="D68" s="112"/>
      <c r="G68" s="75"/>
      <c r="H68" s="75"/>
      <c r="L68" s="69"/>
      <c r="Q68" s="65"/>
      <c r="T68" s="69"/>
      <c r="AA68" s="96"/>
    </row>
    <row r="69" customFormat="false" ht="12.75" hidden="false" customHeight="true" outlineLevel="0" collapsed="false">
      <c r="B69" s="112"/>
      <c r="C69" s="112"/>
      <c r="D69" s="112"/>
      <c r="G69" s="75"/>
      <c r="H69" s="75"/>
      <c r="L69" s="69"/>
      <c r="Q69" s="65"/>
      <c r="T69" s="69"/>
      <c r="AA69" s="96"/>
    </row>
    <row r="70" customFormat="false" ht="12.75" hidden="false" customHeight="true" outlineLevel="0" collapsed="false">
      <c r="B70" s="112"/>
      <c r="C70" s="112"/>
      <c r="D70" s="112"/>
      <c r="G70" s="75"/>
      <c r="H70" s="75"/>
      <c r="L70" s="69"/>
      <c r="Q70" s="65"/>
      <c r="T70" s="69"/>
      <c r="AA70" s="96"/>
    </row>
    <row r="71" customFormat="false" ht="12.75" hidden="false" customHeight="true" outlineLevel="0" collapsed="false">
      <c r="B71" s="112"/>
      <c r="C71" s="112"/>
      <c r="D71" s="112"/>
      <c r="G71" s="75"/>
      <c r="H71" s="75"/>
      <c r="L71" s="69"/>
      <c r="Q71" s="65"/>
      <c r="T71" s="69"/>
      <c r="AA71" s="96"/>
    </row>
    <row r="72" customFormat="false" ht="12.75" hidden="false" customHeight="true" outlineLevel="0" collapsed="false">
      <c r="B72" s="112"/>
      <c r="C72" s="112"/>
      <c r="D72" s="112"/>
      <c r="G72" s="75"/>
      <c r="H72" s="75"/>
      <c r="L72" s="69"/>
      <c r="Q72" s="65"/>
      <c r="T72" s="69"/>
      <c r="AA72" s="96"/>
    </row>
    <row r="73" customFormat="false" ht="12.75" hidden="false" customHeight="true" outlineLevel="0" collapsed="false">
      <c r="B73" s="112"/>
      <c r="C73" s="112"/>
      <c r="D73" s="112"/>
      <c r="E73" s="113"/>
      <c r="F73" s="113"/>
      <c r="G73" s="75"/>
      <c r="H73" s="75"/>
      <c r="L73" s="69"/>
      <c r="Q73" s="65"/>
      <c r="T73" s="69"/>
      <c r="AA73" s="96"/>
    </row>
    <row r="74" customFormat="false" ht="12.75" hidden="false" customHeight="true" outlineLevel="0" collapsed="false">
      <c r="B74" s="112"/>
      <c r="C74" s="112"/>
      <c r="D74" s="112"/>
      <c r="E74" s="113"/>
      <c r="F74" s="113"/>
      <c r="G74" s="75"/>
      <c r="H74" s="75"/>
      <c r="L74" s="69"/>
      <c r="Q74" s="65"/>
      <c r="T74" s="69"/>
      <c r="AA74" s="96"/>
    </row>
    <row r="75" customFormat="false" ht="12.75" hidden="false" customHeight="true" outlineLevel="0" collapsed="false">
      <c r="B75" s="112"/>
      <c r="C75" s="112"/>
      <c r="D75" s="112"/>
      <c r="E75" s="113"/>
      <c r="F75" s="113"/>
      <c r="G75" s="75"/>
      <c r="H75" s="75"/>
      <c r="L75" s="69"/>
      <c r="Q75" s="65"/>
      <c r="T75" s="69"/>
      <c r="AA75" s="96"/>
    </row>
    <row r="76" customFormat="false" ht="12.75" hidden="false" customHeight="true" outlineLevel="0" collapsed="false">
      <c r="B76" s="112"/>
      <c r="C76" s="112"/>
      <c r="D76" s="112"/>
      <c r="E76" s="113"/>
      <c r="F76" s="113"/>
      <c r="G76" s="75"/>
      <c r="H76" s="75"/>
      <c r="L76" s="69"/>
      <c r="Q76" s="65"/>
      <c r="T76" s="69"/>
      <c r="AA76" s="96"/>
    </row>
    <row r="77" customFormat="false" ht="12.75" hidden="false" customHeight="true" outlineLevel="0" collapsed="false">
      <c r="B77" s="112"/>
      <c r="C77" s="112"/>
      <c r="D77" s="112"/>
      <c r="G77" s="75"/>
      <c r="H77" s="75"/>
      <c r="L77" s="69"/>
      <c r="Q77" s="65"/>
      <c r="T77" s="69"/>
      <c r="AA77" s="96"/>
    </row>
    <row r="78" customFormat="false" ht="12.75" hidden="false" customHeight="true" outlineLevel="0" collapsed="false">
      <c r="B78" s="112"/>
      <c r="C78" s="112"/>
      <c r="D78" s="112"/>
      <c r="G78" s="75"/>
      <c r="H78" s="75"/>
      <c r="L78" s="69"/>
      <c r="Q78" s="65"/>
      <c r="T78" s="69"/>
      <c r="AA78" s="96"/>
    </row>
    <row r="79" customFormat="false" ht="12.75" hidden="false" customHeight="true" outlineLevel="0" collapsed="false">
      <c r="B79" s="112"/>
      <c r="C79" s="112"/>
      <c r="D79" s="112"/>
      <c r="G79" s="75"/>
      <c r="H79" s="75"/>
      <c r="L79" s="69"/>
      <c r="Q79" s="65"/>
      <c r="T79" s="69"/>
      <c r="AA79" s="96"/>
    </row>
    <row r="80" customFormat="false" ht="12.75" hidden="false" customHeight="true" outlineLevel="0" collapsed="false">
      <c r="B80" s="112"/>
      <c r="C80" s="112"/>
      <c r="D80" s="112"/>
      <c r="G80" s="75"/>
      <c r="H80" s="75"/>
      <c r="L80" s="69"/>
      <c r="Q80" s="65"/>
      <c r="T80" s="69"/>
      <c r="AA80" s="96"/>
    </row>
    <row r="81" customFormat="false" ht="12.75" hidden="false" customHeight="true" outlineLevel="0" collapsed="false">
      <c r="B81" s="112"/>
      <c r="C81" s="112"/>
      <c r="D81" s="112"/>
      <c r="G81" s="75"/>
      <c r="H81" s="75"/>
      <c r="L81" s="69"/>
      <c r="Q81" s="65"/>
      <c r="T81" s="69"/>
      <c r="AA81" s="96"/>
    </row>
    <row r="82" customFormat="false" ht="12.75" hidden="false" customHeight="true" outlineLevel="0" collapsed="false">
      <c r="B82" s="112"/>
      <c r="C82" s="112"/>
      <c r="D82" s="112"/>
      <c r="G82" s="75"/>
      <c r="H82" s="75"/>
      <c r="L82" s="69"/>
      <c r="Q82" s="65"/>
      <c r="T82" s="69"/>
      <c r="AA82" s="96"/>
    </row>
    <row r="83" customFormat="false" ht="12.75" hidden="false" customHeight="true" outlineLevel="0" collapsed="false">
      <c r="B83" s="112"/>
      <c r="C83" s="112"/>
      <c r="D83" s="112"/>
      <c r="G83" s="75"/>
      <c r="H83" s="75"/>
      <c r="L83" s="69"/>
      <c r="Q83" s="65"/>
      <c r="T83" s="69"/>
      <c r="AA83" s="96"/>
    </row>
    <row r="84" customFormat="false" ht="12.75" hidden="false" customHeight="true" outlineLevel="0" collapsed="false">
      <c r="B84" s="112"/>
      <c r="C84" s="112"/>
      <c r="D84" s="112"/>
      <c r="G84" s="75"/>
      <c r="H84" s="75"/>
      <c r="L84" s="69"/>
      <c r="Q84" s="65"/>
      <c r="T84" s="69"/>
      <c r="AA84" s="96"/>
    </row>
    <row r="85" customFormat="false" ht="12.75" hidden="false" customHeight="true" outlineLevel="0" collapsed="false">
      <c r="B85" s="112"/>
      <c r="C85" s="112"/>
      <c r="D85" s="112"/>
      <c r="G85" s="75"/>
      <c r="H85" s="75"/>
      <c r="L85" s="69"/>
      <c r="Q85" s="65"/>
      <c r="T85" s="69"/>
      <c r="AA85" s="96"/>
    </row>
    <row r="86" customFormat="false" ht="12.75" hidden="false" customHeight="true" outlineLevel="0" collapsed="false">
      <c r="B86" s="112"/>
      <c r="C86" s="112"/>
      <c r="D86" s="112"/>
      <c r="G86" s="75"/>
      <c r="H86" s="75"/>
      <c r="L86" s="69"/>
      <c r="Q86" s="65"/>
      <c r="T86" s="69"/>
      <c r="AA86" s="96"/>
    </row>
    <row r="87" customFormat="false" ht="12.75" hidden="false" customHeight="true" outlineLevel="0" collapsed="false">
      <c r="B87" s="112"/>
      <c r="C87" s="112"/>
      <c r="D87" s="112"/>
      <c r="G87" s="75"/>
      <c r="H87" s="75"/>
      <c r="L87" s="69"/>
      <c r="Q87" s="65"/>
      <c r="T87" s="69"/>
      <c r="AA87" s="96"/>
    </row>
    <row r="88" customFormat="false" ht="12.75" hidden="false" customHeight="true" outlineLevel="0" collapsed="false">
      <c r="B88" s="112"/>
      <c r="C88" s="112"/>
      <c r="D88" s="112"/>
      <c r="G88" s="75"/>
      <c r="H88" s="75"/>
      <c r="L88" s="69"/>
      <c r="Q88" s="65"/>
      <c r="T88" s="69"/>
      <c r="AA88" s="96"/>
    </row>
    <row r="89" customFormat="false" ht="12.75" hidden="false" customHeight="true" outlineLevel="0" collapsed="false">
      <c r="B89" s="112"/>
      <c r="C89" s="112"/>
      <c r="D89" s="112"/>
      <c r="G89" s="75"/>
      <c r="H89" s="75"/>
      <c r="L89" s="69"/>
      <c r="Q89" s="65"/>
      <c r="T89" s="69"/>
      <c r="AA89" s="96"/>
    </row>
    <row r="90" customFormat="false" ht="12.75" hidden="false" customHeight="true" outlineLevel="0" collapsed="false">
      <c r="B90" s="112"/>
      <c r="C90" s="112"/>
      <c r="D90" s="112"/>
      <c r="G90" s="75"/>
      <c r="H90" s="75"/>
      <c r="L90" s="69"/>
      <c r="Q90" s="65"/>
      <c r="T90" s="69"/>
      <c r="AA90" s="96"/>
    </row>
    <row r="91" customFormat="false" ht="12.75" hidden="false" customHeight="true" outlineLevel="0" collapsed="false">
      <c r="B91" s="112"/>
      <c r="C91" s="112"/>
      <c r="D91" s="112"/>
      <c r="G91" s="75"/>
      <c r="H91" s="75"/>
      <c r="L91" s="69"/>
      <c r="Q91" s="65"/>
      <c r="T91" s="69"/>
      <c r="AA91" s="96"/>
    </row>
    <row r="92" customFormat="false" ht="12.75" hidden="false" customHeight="true" outlineLevel="0" collapsed="false">
      <c r="B92" s="112"/>
      <c r="C92" s="112"/>
      <c r="D92" s="112"/>
      <c r="G92" s="75"/>
      <c r="H92" s="75"/>
      <c r="L92" s="69"/>
      <c r="Q92" s="65"/>
      <c r="T92" s="69"/>
      <c r="AA92" s="96"/>
    </row>
    <row r="93" customFormat="false" ht="12.75" hidden="false" customHeight="true" outlineLevel="0" collapsed="false">
      <c r="B93" s="112"/>
      <c r="C93" s="112"/>
      <c r="D93" s="112"/>
      <c r="G93" s="75"/>
      <c r="H93" s="75"/>
      <c r="L93" s="69"/>
      <c r="Q93" s="65"/>
      <c r="T93" s="69"/>
      <c r="AA93" s="96"/>
    </row>
    <row r="94" customFormat="false" ht="12.75" hidden="false" customHeight="true" outlineLevel="0" collapsed="false">
      <c r="B94" s="112"/>
      <c r="C94" s="112"/>
      <c r="D94" s="112"/>
      <c r="G94" s="75"/>
      <c r="H94" s="75"/>
      <c r="L94" s="69"/>
      <c r="Q94" s="65"/>
      <c r="T94" s="69"/>
      <c r="AA94" s="96"/>
    </row>
    <row r="95" customFormat="false" ht="12.75" hidden="false" customHeight="true" outlineLevel="0" collapsed="false">
      <c r="B95" s="112"/>
      <c r="C95" s="112"/>
      <c r="D95" s="112"/>
      <c r="G95" s="75"/>
      <c r="H95" s="75"/>
      <c r="L95" s="69"/>
      <c r="Q95" s="65"/>
      <c r="T95" s="69"/>
      <c r="AA95" s="96"/>
    </row>
    <row r="96" customFormat="false" ht="12.75" hidden="false" customHeight="true" outlineLevel="0" collapsed="false">
      <c r="B96" s="112"/>
      <c r="C96" s="112"/>
      <c r="D96" s="112"/>
      <c r="G96" s="75"/>
      <c r="H96" s="75"/>
      <c r="L96" s="69"/>
      <c r="Q96" s="65"/>
      <c r="T96" s="69"/>
      <c r="AA96" s="96"/>
    </row>
    <row r="97" customFormat="false" ht="12.75" hidden="false" customHeight="true" outlineLevel="0" collapsed="false">
      <c r="B97" s="112"/>
      <c r="C97" s="112"/>
      <c r="D97" s="112"/>
      <c r="G97" s="75"/>
      <c r="H97" s="75"/>
      <c r="L97" s="69"/>
      <c r="Q97" s="65"/>
      <c r="T97" s="69"/>
      <c r="AA97" s="96"/>
    </row>
    <row r="98" customFormat="false" ht="12.75" hidden="false" customHeight="true" outlineLevel="0" collapsed="false">
      <c r="B98" s="112"/>
      <c r="C98" s="112"/>
      <c r="D98" s="112"/>
      <c r="G98" s="75"/>
      <c r="H98" s="75"/>
      <c r="L98" s="69"/>
      <c r="Q98" s="65"/>
      <c r="T98" s="69"/>
      <c r="AA98" s="96"/>
    </row>
    <row r="99" customFormat="false" ht="12.75" hidden="false" customHeight="true" outlineLevel="0" collapsed="false">
      <c r="B99" s="112"/>
      <c r="C99" s="112"/>
      <c r="D99" s="112"/>
      <c r="G99" s="75"/>
      <c r="H99" s="75"/>
      <c r="L99" s="69"/>
      <c r="Q99" s="65"/>
      <c r="T99" s="69"/>
      <c r="AA99" s="96"/>
    </row>
    <row r="100" customFormat="false" ht="12.75" hidden="false" customHeight="true" outlineLevel="0" collapsed="false">
      <c r="B100" s="112"/>
      <c r="C100" s="112"/>
      <c r="D100" s="112"/>
      <c r="G100" s="75"/>
      <c r="H100" s="75"/>
      <c r="L100" s="69"/>
      <c r="Q100" s="65"/>
      <c r="T100" s="69"/>
      <c r="AA100" s="96"/>
    </row>
    <row r="101" customFormat="false" ht="12.75" hidden="false" customHeight="true" outlineLevel="0" collapsed="false">
      <c r="B101" s="112"/>
      <c r="C101" s="112"/>
      <c r="D101" s="112"/>
      <c r="AA101" s="96"/>
    </row>
    <row r="102" customFormat="false" ht="12.75" hidden="false" customHeight="true" outlineLevel="0" collapsed="false">
      <c r="AA102" s="96"/>
    </row>
    <row r="103" customFormat="false" ht="12.75" hidden="false" customHeight="true" outlineLevel="0" collapsed="false">
      <c r="AA103" s="96"/>
    </row>
    <row r="104" customFormat="false" ht="12.75" hidden="false" customHeight="true" outlineLevel="0" collapsed="false">
      <c r="AA104" s="96"/>
    </row>
  </sheetData>
  <mergeCells count="1">
    <mergeCell ref="B5:I5"/>
  </mergeCells>
  <printOptions headings="false" gridLines="false" gridLinesSet="true" horizontalCentered="true" verticalCentered="false"/>
  <pageMargins left="0.25" right="0.25" top="0.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Darron Giron</cp:lastModifiedBy>
  <cp:lastPrinted>2001-03-30T14:17:55Z</cp:lastPrinted>
  <dcterms:modified xsi:type="dcterms:W3CDTF">2001-03-21T15:57:16Z</dcterms:modified>
  <cp:revision>0</cp:revision>
  <dc:subject/>
  <dc:title/>
</cp:coreProperties>
</file>