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rig Sched" sheetId="1" state="visible" r:id="rId3"/>
    <sheet name="Summary Sched" sheetId="2" state="visible" r:id="rId4"/>
    <sheet name="Sheet1" sheetId="3" state="hidden" r:id="rId5"/>
  </sheets>
  <externalReferences>
    <externalReference r:id="rId6"/>
  </externalReferences>
  <definedNames>
    <definedName function="false" hidden="false" localSheetId="0" name="_xlnm.Print_Area" vbProcedure="false">'Orig Sched'!$A$10:$S$10</definedName>
    <definedName function="false" hidden="false" localSheetId="0" name="_xlnm.Print_Titles" vbProcedure="false">'Orig Sched'!$1:$8</definedName>
    <definedName function="false" hidden="false" name="Data" vbProcedure="false">'Orig Sched'!$A$8:$T$115</definedName>
    <definedName function="false" hidden="false" name="DTITLE" vbProcedure="false">'Orig Sched'!$X$1:$AR$8</definedName>
    <definedName function="false" hidden="false" name="OrigName" vbProcedure="false">[1]Sheet2!$C$5:$C$62</definedName>
    <definedName function="false" hidden="false" name="OrigTable" vbProcedure="false">[1]Sheet2!$C$5:$D$62</definedName>
    <definedName function="false" hidden="false" name="Print_Area_MI" vbProcedure="false">'Orig Sched'!$A$1:$G$10</definedName>
    <definedName function="false" hidden="false" name="Print_Titles_MI" vbProcedure="false">'Orig Sched'!$1:$8</definedName>
    <definedName function="false" hidden="false" name="TITLE" vbProcedure="false">'Orig Sched'!$A$1:$O$8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0" name="Excel_BuiltIn__FilterDatabase" vbProcedure="false">'Orig Sched'!$M$10:$T$112</definedName>
    <definedName function="false" hidden="false" localSheetId="0" name="_Order1" vbProcedure="false">255</definedName>
    <definedName function="false" hidden="false" localSheetId="0" name="_Order2" vbProcedure="false">255</definedName>
    <definedName function="false" hidden="false" localSheetId="2" name="Excel_BuiltIn__FilterDatabase" vbProcedure="false">Sheet1!$A$1:$A$92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<sst xmlns="http://schemas.openxmlformats.org/spreadsheetml/2006/main" count="666" uniqueCount="320">
  <si>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</si>
  <si>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</si>
  <si>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</si>
  <si>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Central</t>
  </si>
  <si>
    <t xml:space="preserve">Notional</t>
  </si>
  <si>
    <t xml:space="preserve">Value on Date</t>
  </si>
  <si>
    <t xml:space="preserve">Date</t>
  </si>
  <si>
    <t xml:space="preserve">Quantities (Daily)</t>
  </si>
  <si>
    <t xml:space="preserve">Transaction Originated</t>
  </si>
  <si>
    <t xml:space="preserve">Enter Value of</t>
  </si>
  <si>
    <t xml:space="preserve">Deal Value  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</si>
  <si>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</si>
  <si>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</si>
  <si>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</si>
  <si>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</si>
  <si>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</si>
  <si>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</si>
  <si>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</si>
  <si>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</si>
  <si>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</si>
  <si>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Book ID</t>
  </si>
  <si>
    <t xml:space="preserve">B/S</t>
  </si>
  <si>
    <t xml:space="preserve">TERM</t>
  </si>
  <si>
    <t xml:space="preserve">PRICE</t>
  </si>
  <si>
    <t xml:space="preserve">PUB CODE</t>
  </si>
  <si>
    <t xml:space="preserve">Book ID List</t>
  </si>
  <si>
    <t xml:space="preserve">Before Orig</t>
  </si>
  <si>
    <t xml:space="preserve">Volumes</t>
  </si>
  <si>
    <t xml:space="preserve">Skip this line</t>
  </si>
  <si>
    <t xml:space="preserve">Y70945.1&amp;2</t>
  </si>
  <si>
    <t xml:space="preserve">HEARTLAND ENERGY</t>
  </si>
  <si>
    <t xml:space="preserve">Middle Market - Central</t>
  </si>
  <si>
    <t xml:space="preserve">POLLAN</t>
  </si>
  <si>
    <t xml:space="preserve">FT-ONTARIO</t>
  </si>
  <si>
    <t xml:space="preserve">S</t>
  </si>
  <si>
    <t xml:space="preserve">MICH_CG-GD</t>
  </si>
  <si>
    <t xml:space="preserve">Y70156</t>
  </si>
  <si>
    <t xml:space="preserve">Culotta</t>
  </si>
  <si>
    <t xml:space="preserve">Ng-Price</t>
  </si>
  <si>
    <t xml:space="preserve">B</t>
  </si>
  <si>
    <t xml:space="preserve">11/01-10/02</t>
  </si>
  <si>
    <t xml:space="preserve">Y68594</t>
  </si>
  <si>
    <t xml:space="preserve">MICHIGAN CONGASC</t>
  </si>
  <si>
    <t xml:space="preserve">04/02-08/02</t>
  </si>
  <si>
    <t xml:space="preserve">Y76488</t>
  </si>
  <si>
    <t xml:space="preserve">12/01/01-12/31/01</t>
  </si>
  <si>
    <t xml:space="preserve">Y76919</t>
  </si>
  <si>
    <t xml:space="preserve">Empire District Electric</t>
  </si>
  <si>
    <t xml:space="preserve">Frihart</t>
  </si>
  <si>
    <t xml:space="preserve">GD-Central</t>
  </si>
  <si>
    <t xml:space="preserve">2/1/02-2/28/02</t>
  </si>
  <si>
    <t xml:space="preserve">IF-WNG/TOK</t>
  </si>
  <si>
    <t xml:space="preserve">y74897</t>
  </si>
  <si>
    <t xml:space="preserve">Kerr McGee</t>
  </si>
  <si>
    <t xml:space="preserve">b</t>
  </si>
  <si>
    <t xml:space="preserve">varied</t>
  </si>
  <si>
    <t xml:space="preserve">IF-PAN/TX/OK</t>
  </si>
  <si>
    <t xml:space="preserve">Y48469.3</t>
  </si>
  <si>
    <t xml:space="preserve">Michcon</t>
  </si>
  <si>
    <t xml:space="preserve">11/02-12/02</t>
  </si>
  <si>
    <t xml:space="preserve">Y86148</t>
  </si>
  <si>
    <t xml:space="preserve">IM-Ontario</t>
  </si>
  <si>
    <t xml:space="preserve">Y86179</t>
  </si>
  <si>
    <t xml:space="preserve">Y86706</t>
  </si>
  <si>
    <t xml:space="preserve">Y87754</t>
  </si>
  <si>
    <t xml:space="preserve">Tenaska Mktg. Venture</t>
  </si>
  <si>
    <t xml:space="preserve">Thurston</t>
  </si>
  <si>
    <t xml:space="preserve">s</t>
  </si>
  <si>
    <t xml:space="preserve">North.Bord. TenderDeff.</t>
  </si>
  <si>
    <t xml:space="preserve">Y85126.1</t>
  </si>
  <si>
    <t xml:space="preserve">wisconsin</t>
  </si>
  <si>
    <t xml:space="preserve">tucker</t>
  </si>
  <si>
    <t xml:space="preserve">ft-cent</t>
  </si>
  <si>
    <t xml:space="preserve">anr/la</t>
  </si>
  <si>
    <t xml:space="preserve">Y89647</t>
  </si>
  <si>
    <t xml:space="preserve">Cilco</t>
  </si>
  <si>
    <t xml:space="preserve">ft-central-gulf</t>
  </si>
  <si>
    <t xml:space="preserve">11/01/2001-03/31/2002</t>
  </si>
  <si>
    <t xml:space="preserve">gdp-trkl/stx</t>
  </si>
  <si>
    <t xml:space="preserve">Y88122</t>
  </si>
  <si>
    <t xml:space="preserve">12/01/2001-2/28/2002</t>
  </si>
  <si>
    <t xml:space="preserve">utilicorp</t>
  </si>
  <si>
    <t xml:space="preserve">pollan</t>
  </si>
  <si>
    <t xml:space="preserve">ft-int-cen-mid</t>
  </si>
  <si>
    <t xml:space="preserve">10/12-10/31</t>
  </si>
  <si>
    <t xml:space="preserve">nng/vent</t>
  </si>
  <si>
    <t xml:space="preserve">Y92134</t>
  </si>
  <si>
    <t xml:space="preserve">IF-NNG/VENT</t>
  </si>
  <si>
    <t xml:space="preserve">Y92403</t>
  </si>
  <si>
    <t xml:space="preserve">EES</t>
  </si>
  <si>
    <t xml:space="preserve">Patel</t>
  </si>
  <si>
    <t xml:space="preserve">11/01/01-03/31/02</t>
  </si>
  <si>
    <t xml:space="preserve">CGPR-DAWN</t>
  </si>
  <si>
    <t xml:space="preserve">11/10/01-03/31/02</t>
  </si>
  <si>
    <t xml:space="preserve">Y90604</t>
  </si>
  <si>
    <t xml:space="preserve">BURLINGTON CANADA</t>
  </si>
  <si>
    <t xml:space="preserve">FT-int-mkt2</t>
  </si>
  <si>
    <t xml:space="preserve">ALLIANCE</t>
  </si>
  <si>
    <t xml:space="preserve">y97887</t>
  </si>
  <si>
    <t xml:space="preserve">ft-ontario</t>
  </si>
  <si>
    <t xml:space="preserve">11/01/2001</t>
  </si>
  <si>
    <t xml:space="preserve">if-nng/vent</t>
  </si>
  <si>
    <t xml:space="preserve">Y97941</t>
  </si>
  <si>
    <t xml:space="preserve">12/01-11/02</t>
  </si>
  <si>
    <t xml:space="preserve">Y53932.2</t>
  </si>
  <si>
    <t xml:space="preserve">Y96854</t>
  </si>
  <si>
    <t xml:space="preserve">Tiger Natural Gas</t>
  </si>
  <si>
    <t xml:space="preserve">YA0533</t>
  </si>
  <si>
    <t xml:space="preserve">Y06597.1</t>
  </si>
  <si>
    <t xml:space="preserve">Anadarko Energy Services</t>
  </si>
  <si>
    <t xml:space="preserve">10000/d</t>
  </si>
  <si>
    <t xml:space="preserve">Otto</t>
  </si>
  <si>
    <t xml:space="preserve">GD-Options</t>
  </si>
  <si>
    <t xml:space="preserve">11/01--3/02</t>
  </si>
  <si>
    <t xml:space="preserve">IF-Pan/Tx/Ok</t>
  </si>
  <si>
    <t xml:space="preserve">VZ2308</t>
  </si>
  <si>
    <t xml:space="preserve">El Paso Field Services</t>
  </si>
  <si>
    <t xml:space="preserve">ft-intra-gulf</t>
  </si>
  <si>
    <t xml:space="preserve">9/1/01-9/30/01</t>
  </si>
  <si>
    <t xml:space="preserve">12/01-05/02</t>
  </si>
  <si>
    <t xml:space="preserve">YA6891</t>
  </si>
  <si>
    <t xml:space="preserve">Pollan</t>
  </si>
  <si>
    <t xml:space="preserve">12/01</t>
  </si>
  <si>
    <t xml:space="preserve">Superior Water Light and Power</t>
  </si>
  <si>
    <t xml:space="preserve">Tucker</t>
  </si>
  <si>
    <t xml:space="preserve">11/1/01-03/31/02</t>
  </si>
  <si>
    <t xml:space="preserve">NNG/Demarc</t>
  </si>
  <si>
    <t xml:space="preserve">YA1874</t>
  </si>
  <si>
    <t xml:space="preserve">Octagon</t>
  </si>
  <si>
    <t xml:space="preserve">11/1/01-11/30/2001</t>
  </si>
  <si>
    <t xml:space="preserve">if-noram-npool</t>
  </si>
  <si>
    <t xml:space="preserve">YA1873</t>
  </si>
  <si>
    <t xml:space="preserve">UTILICORP</t>
  </si>
  <si>
    <t xml:space="preserve">10/18/2001-10/31/2001</t>
  </si>
  <si>
    <t xml:space="preserve">YA9887</t>
  </si>
  <si>
    <t xml:space="preserve">Intra-ENOV</t>
  </si>
  <si>
    <t xml:space="preserve">11/1/01-3/31/2002</t>
  </si>
  <si>
    <t xml:space="preserve">if-trkl/stx</t>
  </si>
  <si>
    <t xml:space="preserve">YB2048</t>
  </si>
  <si>
    <t xml:space="preserve">Clinton Energy</t>
  </si>
  <si>
    <t xml:space="preserve">12/01-03/02</t>
  </si>
  <si>
    <t xml:space="preserve">YB6433</t>
  </si>
  <si>
    <t xml:space="preserve">NICOR ENERCHANGE</t>
  </si>
  <si>
    <t xml:space="preserve">NGI/CHIGATE</t>
  </si>
  <si>
    <t xml:space="preserve">Y60371</t>
  </si>
  <si>
    <t xml:space="preserve">NG Energy</t>
  </si>
  <si>
    <t xml:space="preserve">Ng-price</t>
  </si>
  <si>
    <t xml:space="preserve">YB9299</t>
  </si>
  <si>
    <t xml:space="preserve">Kaztex</t>
  </si>
  <si>
    <t xml:space="preserve">1/02</t>
  </si>
  <si>
    <t xml:space="preserve">YB9352</t>
  </si>
  <si>
    <t xml:space="preserve">YC6637</t>
  </si>
  <si>
    <t xml:space="preserve">YD1312</t>
  </si>
  <si>
    <t xml:space="preserve">yd1757</t>
  </si>
  <si>
    <t xml:space="preserve">04/02-05/02</t>
  </si>
  <si>
    <t xml:space="preserve">QO1936</t>
  </si>
  <si>
    <t xml:space="preserve">NG-Price</t>
  </si>
  <si>
    <t xml:space="preserve">QO1640</t>
  </si>
  <si>
    <t xml:space="preserve">YE0755</t>
  </si>
  <si>
    <t xml:space="preserve">Heartland Energy</t>
  </si>
  <si>
    <t xml:space="preserve">11/01/01-03/31/01</t>
  </si>
  <si>
    <t xml:space="preserve">if-anr/ok</t>
  </si>
  <si>
    <t xml:space="preserve">YE1061.1</t>
  </si>
  <si>
    <t xml:space="preserve">Woodward Marketing</t>
  </si>
  <si>
    <t xml:space="preserve">FT-NY</t>
  </si>
  <si>
    <t xml:space="preserve">CNG/Appal</t>
  </si>
  <si>
    <t xml:space="preserve">YE1061.2</t>
  </si>
  <si>
    <t xml:space="preserve">ye2315.1/1135639</t>
  </si>
  <si>
    <t xml:space="preserve">nicor gas</t>
  </si>
  <si>
    <t xml:space="preserve">ye2335.1/1135642</t>
  </si>
  <si>
    <t xml:space="preserve">ngpl/midcon</t>
  </si>
  <si>
    <t xml:space="preserve">YE2961</t>
  </si>
  <si>
    <t xml:space="preserve">MICHCON</t>
  </si>
  <si>
    <t xml:space="preserve">ye7792.1</t>
  </si>
  <si>
    <t xml:space="preserve">wps</t>
  </si>
  <si>
    <t xml:space="preserve">1652/d</t>
  </si>
  <si>
    <t xml:space="preserve">vent</t>
  </si>
  <si>
    <t xml:space="preserve">YE5998</t>
  </si>
  <si>
    <t xml:space="preserve">E Prime, Inc.</t>
  </si>
  <si>
    <t xml:space="preserve">11/1/2001-11/30/2001</t>
  </si>
  <si>
    <t xml:space="preserve">if-noram/east</t>
  </si>
  <si>
    <t xml:space="preserve">YE2911</t>
  </si>
  <si>
    <t xml:space="preserve">5/1/2002-5/31/2002</t>
  </si>
  <si>
    <t xml:space="preserve">IF-ANR/OK</t>
  </si>
  <si>
    <t xml:space="preserve">YE1624</t>
  </si>
  <si>
    <t xml:space="preserve">Burlington Resources</t>
  </si>
  <si>
    <t xml:space="preserve">FT-Int-cen-mkt2</t>
  </si>
  <si>
    <t xml:space="preserve">Alliance/PGLC</t>
  </si>
  <si>
    <t xml:space="preserve">YE30449</t>
  </si>
  <si>
    <t xml:space="preserve">Giron</t>
  </si>
  <si>
    <t xml:space="preserve">11/01/01-03/31/2001</t>
  </si>
  <si>
    <t xml:space="preserve">Domtar, Inc.</t>
  </si>
  <si>
    <t xml:space="preserve">11/01/01-11/30/01</t>
  </si>
  <si>
    <t xml:space="preserve">Questar Energy</t>
  </si>
  <si>
    <t xml:space="preserve">yf0869.1</t>
  </si>
  <si>
    <t xml:space="preserve">madison</t>
  </si>
  <si>
    <t xml:space="preserve">mrt</t>
  </si>
  <si>
    <t xml:space="preserve">gdp-mrt</t>
  </si>
  <si>
    <t xml:space="preserve">tristar</t>
  </si>
  <si>
    <t xml:space="preserve">gdp-midcon</t>
  </si>
  <si>
    <t xml:space="preserve">yf0776.1</t>
  </si>
  <si>
    <t xml:space="preserve">twister</t>
  </si>
  <si>
    <t xml:space="preserve">anr-sw</t>
  </si>
  <si>
    <t xml:space="preserve">yf0798.1</t>
  </si>
  <si>
    <t xml:space="preserve">seminole</t>
  </si>
  <si>
    <t xml:space="preserve">BP Energy Company</t>
  </si>
  <si>
    <t xml:space="preserve">yf2619.1</t>
  </si>
  <si>
    <t xml:space="preserve">giron</t>
  </si>
  <si>
    <t xml:space="preserve">if-nng/demarcat</t>
  </si>
  <si>
    <t xml:space="preserve">YF3586/YF3593/YF3603</t>
  </si>
  <si>
    <t xml:space="preserve">The Paralan Company</t>
  </si>
  <si>
    <t xml:space="preserve">Various Chicago</t>
  </si>
  <si>
    <t xml:space="preserve">YF3876</t>
  </si>
  <si>
    <t xml:space="preserve">ANR/ALLIANCE</t>
  </si>
  <si>
    <t xml:space="preserve">TOTAL ORIGINATION</t>
  </si>
  <si>
    <t xml:space="preserve">Origination Summary Schedule - SEP-01</t>
  </si>
  <si>
    <t xml:space="preserve">Origination</t>
  </si>
  <si>
    <t xml:space="preserve">Number of</t>
  </si>
  <si>
    <t xml:space="preserve">Volume on </t>
  </si>
  <si>
    <t xml:space="preserve">Amount</t>
  </si>
  <si>
    <t xml:space="preserve">Originated Deals</t>
  </si>
  <si>
    <t xml:space="preserve">Transactions</t>
  </si>
  <si>
    <t xml:space="preserve">Sylvia Pollan</t>
  </si>
  <si>
    <t xml:space="preserve">Darron Giron</t>
  </si>
  <si>
    <t xml:space="preserve">Patrice Thurston</t>
  </si>
  <si>
    <t xml:space="preserve">Lindsay Culotta</t>
  </si>
  <si>
    <t xml:space="preserve">Patrick Tucker</t>
  </si>
  <si>
    <t xml:space="preserve">Brian Frihart</t>
  </si>
  <si>
    <t xml:space="preserve">Origination Summary Schedule - Year to Date</t>
  </si>
  <si>
    <t xml:space="preserve">Inception</t>
  </si>
  <si>
    <t xml:space="preserve">Laura Luce</t>
  </si>
  <si>
    <t xml:space="preserve">Luce</t>
  </si>
  <si>
    <t xml:space="preserve">Bryant Frihart</t>
  </si>
  <si>
    <t xml:space="preserve">Total Other</t>
  </si>
  <si>
    <t xml:space="preserve">Middle Market - NYMEX</t>
  </si>
  <si>
    <t xml:space="preserve">Middle Market - Northeast</t>
  </si>
  <si>
    <t xml:space="preserve">Middle Market - East</t>
  </si>
  <si>
    <t xml:space="preserve">Middle Market - Texas</t>
  </si>
  <si>
    <t xml:space="preserve">Middle Market - West</t>
  </si>
  <si>
    <t xml:space="preserve">Middle Market - Canada</t>
  </si>
  <si>
    <t xml:space="preserve">Middle Market - BUG</t>
  </si>
  <si>
    <t xml:space="preserve">Middle Market-TRANSPORT</t>
  </si>
  <si>
    <t xml:space="preserve">Middle Market - Chicago</t>
  </si>
  <si>
    <t xml:space="preserve">Gas Origination - West</t>
  </si>
  <si>
    <t xml:space="preserve">Gas Assets</t>
  </si>
  <si>
    <t xml:space="preserve">East Origination - Gas</t>
  </si>
  <si>
    <t xml:space="preserve">Southeast Origination</t>
  </si>
  <si>
    <t xml:space="preserve">Short-Term Gas Trading</t>
  </si>
  <si>
    <t xml:space="preserve">EGS-Canada - Integrated Solutions</t>
  </si>
  <si>
    <t xml:space="preserve">Risk Management</t>
  </si>
  <si>
    <t xml:space="preserve">Environmental Energy</t>
  </si>
  <si>
    <t xml:space="preserve">Industrial Services</t>
  </si>
  <si>
    <t xml:space="preserve">Intl Fuels Mgmt</t>
  </si>
  <si>
    <t xml:space="preserve">Upstream Origination</t>
  </si>
  <si>
    <t xml:space="preserve">Strategic Origination</t>
  </si>
  <si>
    <t xml:space="preserve">Northeast Mktg</t>
  </si>
  <si>
    <t xml:space="preserve">Structuring</t>
  </si>
  <si>
    <t xml:space="preserve">EFC</t>
  </si>
  <si>
    <t xml:space="preserve">Interest</t>
  </si>
  <si>
    <t xml:space="preserve">EGS CANADA</t>
  </si>
  <si>
    <t xml:space="preserve">Equity Investing</t>
  </si>
  <si>
    <t xml:space="preserve">Industrial Finance</t>
  </si>
  <si>
    <t xml:space="preserve">Producer Finance</t>
  </si>
  <si>
    <t xml:space="preserve">Gas Assets - LRC Business Development</t>
  </si>
  <si>
    <t xml:space="preserve">Merchant Assets</t>
  </si>
  <si>
    <t xml:space="preserve">Research</t>
  </si>
  <si>
    <t xml:space="preserve">Emerging Opportunities</t>
  </si>
  <si>
    <t xml:space="preserve">Interest Rate</t>
  </si>
  <si>
    <t xml:space="preserve">Risk Mngt Market</t>
  </si>
  <si>
    <t xml:space="preserve">Texas Gas</t>
  </si>
  <si>
    <t xml:space="preserve">East Origination - </t>
  </si>
  <si>
    <t xml:space="preserve">East Origination - Chicago</t>
  </si>
  <si>
    <t xml:space="preserve">Gas Prepay</t>
  </si>
  <si>
    <t xml:space="preserve">Gas Assets - Utility Operations</t>
  </si>
  <si>
    <t xml:space="preserve">Gas Assets - Strategic Ventures</t>
  </si>
  <si>
    <t xml:space="preserve">Gas Assets - HPL Business Development</t>
  </si>
  <si>
    <t xml:space="preserve">Gas Assets - Enron Compressor Services</t>
  </si>
  <si>
    <t xml:space="preserve">Restructured Origination</t>
  </si>
  <si>
    <t xml:space="preserve">Gas Assets - Producer Services</t>
  </si>
  <si>
    <t xml:space="preserve">Transportation and Storage</t>
  </si>
  <si>
    <t xml:space="preserve">HPL - Transport</t>
  </si>
  <si>
    <t xml:space="preserve">ECS Compression Company, LLC</t>
  </si>
  <si>
    <t xml:space="preserve">Office of the Chairman</t>
  </si>
  <si>
    <t xml:space="preserve">West Origination - Gas</t>
  </si>
  <si>
    <t xml:space="preserve">Industrial Origination</t>
  </si>
  <si>
    <t xml:space="preserve">Energy Capital Resources</t>
  </si>
  <si>
    <t xml:space="preserve">Mexico Origination</t>
  </si>
  <si>
    <t xml:space="preserve">Steel Origination</t>
  </si>
  <si>
    <t xml:space="preserve">Central Orig - Gas</t>
  </si>
  <si>
    <t xml:space="preserve">GLOBAL PRODUCTS - ORIGINATION</t>
  </si>
  <si>
    <t xml:space="preserve">Enron Fuels Intl.</t>
  </si>
  <si>
    <t xml:space="preserve">Interest Rate-Global</t>
  </si>
  <si>
    <t xml:space="preserve">GLOBAL MARKETS</t>
  </si>
  <si>
    <t xml:space="preserve">Retail</t>
  </si>
  <si>
    <t xml:space="preserve">Generation East</t>
  </si>
  <si>
    <t xml:space="preserve">Generation West</t>
  </si>
  <si>
    <t xml:space="preserve">West Origination</t>
  </si>
  <si>
    <t xml:space="preserve">Alberta Power Origination</t>
  </si>
  <si>
    <t xml:space="preserve">NE Origination</t>
  </si>
  <si>
    <t xml:space="preserve">Northeast Power Trading</t>
  </si>
  <si>
    <t xml:space="preserve">Midwest Power Origination</t>
  </si>
  <si>
    <t xml:space="preserve">Midwest Power Trading</t>
  </si>
  <si>
    <t xml:space="preserve">Midwest Orig</t>
  </si>
  <si>
    <t xml:space="preserve">Ercot Origination</t>
  </si>
  <si>
    <t xml:space="preserve">Ercot Power Trading</t>
  </si>
  <si>
    <t xml:space="preserve">Southeast Orig</t>
  </si>
  <si>
    <t xml:space="preserve">Southeast Power Trading</t>
  </si>
  <si>
    <t xml:space="preserve">Asset Marketing Group</t>
  </si>
  <si>
    <t xml:space="preserve">West Middle Market Origination</t>
  </si>
  <si>
    <t xml:space="preserve">NAES - Industrial Coal</t>
  </si>
  <si>
    <t xml:space="preserve">Treasury</t>
  </si>
  <si>
    <t xml:space="preserve">Finance Book</t>
  </si>
  <si>
    <t xml:space="preserve">Group</t>
  </si>
  <si>
    <t xml:space="preserve">Capital Book</t>
  </si>
  <si>
    <t xml:space="preserve">Reserved</t>
  </si>
  <si>
    <t xml:space="preserve">Credit Reserve</t>
  </si>
  <si>
    <t xml:space="preserve">Regulatory Reserve</t>
  </si>
  <si>
    <t xml:space="preserve">Discounting</t>
  </si>
  <si>
    <t xml:space="preserve">GAS NATURAL SUDAMERICANO LTD.</t>
  </si>
  <si>
    <t xml:space="preserve">Global Net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</si>
</sst>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-409]#,##0.00_);[RED]\(#,##0.00\)"/>
    <numFmt numFmtId="166" formatCode="\$#,##0.00_);[RED]&quot;($&quot;#,##0.00\)"/>
    <numFmt numFmtId="167" formatCode="General_)"/>
    <numFmt numFmtId="168" formatCode="0"/>
    <numFmt numFmtId="169" formatCode="\$#,##0_);[RED]&quot;($&quot;#,##0\)"/>
    <numFmt numFmtId="170" formatCode="m/d/yy"/>
    <numFmt numFmtId="171" formatCode="&quot;Detail of New Transactions By Originator - &quot;mmmm&quot;, &quot;yyyy"/>
    <numFmt numFmtId="172" formatCode="&quot;As of &quot;mmmm\ dd&quot;, &quot;yyyy"/>
    <numFmt numFmtId="173" formatCode="[$-409]m/d/yyyy"/>
    <numFmt numFmtId="174" formatCode="[$-409]#,##0_);[RED]\(#,##0\)"/>
    <numFmt numFmtId="175" formatCode="#,##0"/>
    <numFmt numFmtId="176" formatCode="mm/dd/yy"/>
    <numFmt numFmtId="177" formatCode="_(\$* #,##0.00_);_(\$* \(#,##0.00\);_(\$* \-??_);_(@_)"/>
    <numFmt numFmtId="178" formatCode="[$-409]mmm\-yy"/>
    <numFmt numFmtId="179" formatCode="_(* #,##0.00_);_(* \(#,##0.00\);_(* \-??_);_(@_)"/>
    <numFmt numFmtId="180" formatCode="@"/>
    <numFmt numFmtId="181" formatCode="_(* #,##0_);_(* \(#,##0\);_(* \-??_);_(@_)"/>
    <numFmt numFmtId="182" formatCode="_(* #,##0.0000_);_(* \(#,##0.0000\);_(* \-????_);_(@_)"/>
    <numFmt numFmtId="183" formatCode="_(\$* #,##0_);_(\$* \(#,##0\);_(\$* \-??_);_(@_)"/>
    <numFmt numFmtId="184" formatCode="0.00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4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b val="true"/>
      <u val="single"/>
      <sz val="10"/>
      <color rgb="FF0000FF"/>
      <name val="Times New Roman"/>
      <family val="1"/>
    </font>
    <font>
      <b val="true"/>
      <sz val="12"/>
      <color rgb="FF0000FF"/>
      <name val="Times New Roman"/>
      <family val="1"/>
    </font>
    <font>
      <b val="true"/>
      <sz val="10"/>
      <color rgb="FF3333CC"/>
      <name val="Arial"/>
      <family val="2"/>
    </font>
    <font>
      <sz val="12"/>
      <name val="Times New Roman"/>
      <family val="1"/>
    </font>
    <font>
      <sz val="11"/>
      <name val="Times New Roman"/>
      <family val="1"/>
    </font>
    <font>
      <sz val="11"/>
      <color rgb="FF0000FF"/>
      <name val="Times New Roman"/>
      <family val="1"/>
    </font>
    <font>
      <sz val="11"/>
      <color rgb="FF3333CC"/>
      <name val="Arial"/>
      <family val="2"/>
    </font>
    <font>
      <sz val="12"/>
      <color rgb="FF0000FF"/>
      <name val="Times New Roman"/>
      <family val="1"/>
    </font>
    <font>
      <sz val="12"/>
      <color rgb="FF3333CC"/>
      <name val="Arial"/>
      <family val="2"/>
    </font>
    <font>
      <sz val="8"/>
      <name val="Times New Roman"/>
      <family val="1"/>
    </font>
    <font>
      <sz val="12"/>
      <name val="Arial"/>
      <family val="0"/>
    </font>
    <font>
      <sz val="12"/>
      <color rgb="FF0000FF"/>
      <name val="Arial"/>
      <family val="0"/>
    </font>
    <font>
      <b val="true"/>
      <sz val="10"/>
      <name val="Times New Roman"/>
      <family val="0"/>
    </font>
    <font>
      <b val="true"/>
      <sz val="12"/>
      <name val="Times New Roman"/>
      <family val="1"/>
    </font>
    <font>
      <sz val="10"/>
      <color rgb="FF0000FF"/>
      <name val="Times New Roman"/>
      <family val="1"/>
    </font>
    <font>
      <sz val="10"/>
      <color rgb="FFFFFFFF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6666"/>
        <bgColor rgb="FF008080"/>
      </patternFill>
    </fill>
    <fill>
      <patternFill patternType="solid">
        <fgColor rgb="FFFF0000"/>
        <bgColor rgb="FF993300"/>
      </patternFill>
    </fill>
    <fill>
      <patternFill patternType="solid">
        <fgColor rgb="FF69FFFF"/>
        <bgColor rgb="FF33CCCC"/>
      </patternFill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9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5" fillId="2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2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9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0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6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6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2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1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1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6" fillId="3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6" fillId="0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3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" fillId="0" borderId="1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4" borderId="2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4" borderId="3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2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2" fillId="0" borderId="3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5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6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2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3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0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2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5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5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4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4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4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4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14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8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2" fillId="0" borderId="0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0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5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22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4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2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0" borderId="0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xfId="2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4" fillId="5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14" fillId="0" borderId="0" xfId="2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6" borderId="0" xfId="23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9" fillId="6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6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3" fillId="6" borderId="4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6" borderId="4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6" borderId="4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23" fillId="2" borderId="4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6" borderId="4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4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5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2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1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25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5" fillId="0" borderId="0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5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5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5" fillId="0" borderId="0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5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2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Ftoc0101" xfId="20"/>
    <cellStyle name="Currency_Ftoc0101" xfId="21"/>
    <cellStyle name="Currency_Ftoc1200" xfId="22"/>
    <cellStyle name="Normal_0694ORG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_Trading/Financial_Trading/Book/Orig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1999"/>
      <sheetName val="2000"/>
      <sheetName val="2001"/>
      <sheetName val="Sheet1"/>
      <sheetName val="Module1"/>
      <sheetName val="Module2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55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41796875" defaultRowHeight="18.75" customHeight="true" zeroHeight="false" outlineLevelRow="0" outlineLevelCol="0"/>
  <cols>
    <col collapsed="false" customWidth="true" hidden="false" outlineLevel="0" max="1" min="1" style="1" width="11.99"/>
    <col collapsed="false" customWidth="true" hidden="false" outlineLevel="0" max="2" min="2" style="2" width="6.7"/>
    <col collapsed="false" customWidth="true" hidden="false" outlineLevel="0" max="3" min="3" style="2" width="18.28"/>
    <col collapsed="false" customWidth="true" hidden="false" outlineLevel="0" max="4" min="4" style="2" width="2.56"/>
    <col collapsed="false" customWidth="true" hidden="false" outlineLevel="0" max="5" min="5" style="2" width="21.56"/>
    <col collapsed="false" customWidth="true" hidden="false" outlineLevel="0" max="6" min="6" style="2" width="2.7"/>
    <col collapsed="false" customWidth="true" hidden="false" outlineLevel="0" max="7" min="7" style="1" width="26.42"/>
    <col collapsed="false" customWidth="true" hidden="false" outlineLevel="0" max="8" min="8" style="0" width="2.42"/>
    <col collapsed="false" customWidth="true" hidden="false" outlineLevel="0" max="9" min="9" style="3" width="13.85"/>
    <col collapsed="false" customWidth="true" hidden="false" outlineLevel="0" max="10" min="10" style="4" width="2.84"/>
    <col collapsed="false" customWidth="true" hidden="false" outlineLevel="0" max="11" min="11" style="5" width="13.41"/>
    <col collapsed="false" customWidth="true" hidden="false" outlineLevel="0" max="12" min="12" style="4" width="2.56"/>
    <col collapsed="false" customWidth="true" hidden="false" outlineLevel="0" max="13" min="13" style="6" width="30.13"/>
    <col collapsed="false" customWidth="true" hidden="false" outlineLevel="0" max="14" min="14" style="7" width="16.99"/>
    <col collapsed="false" customWidth="true" hidden="false" outlineLevel="0" max="15" min="15" style="1" width="11.42"/>
    <col collapsed="false" customWidth="true" hidden="false" outlineLevel="0" max="16" min="16" style="8" width="21.13"/>
    <col collapsed="false" customWidth="true" hidden="false" outlineLevel="0" max="17" min="17" style="9" width="14.99"/>
    <col collapsed="false" customWidth="true" hidden="false" outlineLevel="0" max="18" min="18" style="10" width="19.85"/>
    <col collapsed="false" customWidth="true" hidden="false" outlineLevel="0" max="19" min="19" style="9" width="8.99"/>
    <col collapsed="false" customWidth="true" hidden="false" outlineLevel="0" max="20" min="20" style="9" width="17.56"/>
    <col collapsed="false" customWidth="true" hidden="false" outlineLevel="0" max="21" min="21" style="2" width="2.7"/>
    <col collapsed="false" customWidth="true" hidden="true" outlineLevel="0" max="22" min="22" style="11" width="23.7"/>
    <col collapsed="false" customWidth="true" hidden="true" outlineLevel="0" max="23" min="23" style="2" width="4.99"/>
    <col collapsed="false" customWidth="true" hidden="true" outlineLevel="0" max="24" min="24" style="2" width="2.42"/>
    <col collapsed="false" customWidth="true" hidden="false" outlineLevel="0" max="25" min="25" style="2" width="18.14"/>
    <col collapsed="false" customWidth="true" hidden="false" outlineLevel="0" max="26" min="26" style="2" width="16.13"/>
    <col collapsed="false" customWidth="true" hidden="false" outlineLevel="0" max="27" min="27" style="2" width="10.85"/>
    <col collapsed="false" customWidth="true" hidden="false" outlineLevel="0" max="28" min="28" style="2" width="8.56"/>
    <col collapsed="false" customWidth="true" hidden="false" outlineLevel="0" max="29" min="29" style="2" width="23.56"/>
    <col collapsed="false" customWidth="true" hidden="false" outlineLevel="0" max="30" min="30" style="2" width="3.28"/>
    <col collapsed="false" customWidth="true" hidden="false" outlineLevel="0" max="31" min="31" style="2" width="13.56"/>
    <col collapsed="false" customWidth="true" hidden="false" outlineLevel="0" max="32" min="32" style="2" width="3.28"/>
    <col collapsed="false" customWidth="true" hidden="false" outlineLevel="0" max="33" min="33" style="2" width="10.99"/>
    <col collapsed="false" customWidth="true" hidden="false" outlineLevel="0" max="34" min="34" style="2" width="2.42"/>
    <col collapsed="false" customWidth="true" hidden="false" outlineLevel="0" max="35" min="35" style="2" width="4.99"/>
    <col collapsed="false" customWidth="true" hidden="false" outlineLevel="0" max="36" min="36" style="2" width="1.56"/>
    <col collapsed="false" customWidth="true" hidden="false" outlineLevel="0" max="37" min="37" style="2" width="5.85"/>
    <col collapsed="false" customWidth="true" hidden="false" outlineLevel="0" max="38" min="38" style="2" width="3.28"/>
    <col collapsed="false" customWidth="true" hidden="false" outlineLevel="0" max="39" min="39" style="2" width="9.28"/>
    <col collapsed="false" customWidth="true" hidden="false" outlineLevel="0" max="40" min="40" style="2" width="2.42"/>
    <col collapsed="false" customWidth="true" hidden="false" outlineLevel="0" max="41" min="41" style="2" width="10.99"/>
    <col collapsed="false" customWidth="false" hidden="false" outlineLevel="0" max="257" min="42" style="2" width="8.41"/>
  </cols>
  <sheetData>
    <row r="1" customFormat="false" ht="18.75" hidden="false" customHeight="false" outlineLevel="0" collapsed="false">
      <c r="A1" s="12" t="s">
        <v>0</v>
      </c>
      <c r="B1" s="9"/>
      <c r="C1" s="9"/>
      <c r="D1" s="9"/>
      <c r="E1" s="9"/>
      <c r="F1" s="9"/>
      <c r="G1" s="13"/>
      <c r="H1" s="14"/>
      <c r="J1" s="15"/>
      <c r="L1" s="15"/>
      <c r="M1" s="16"/>
      <c r="AD1" s="17" t="s">
        <v>1</v>
      </c>
      <c r="AF1" s="18"/>
    </row>
    <row r="2" customFormat="false" ht="18.75" hidden="false" customHeight="false" outlineLevel="0" collapsed="false">
      <c r="A2" s="19" t="n">
        <v>36982</v>
      </c>
      <c r="B2" s="9"/>
      <c r="C2" s="9"/>
      <c r="D2" s="9"/>
      <c r="E2" s="9"/>
      <c r="F2" s="9"/>
      <c r="G2" s="13"/>
      <c r="H2" s="14"/>
      <c r="J2" s="15"/>
      <c r="L2" s="15"/>
      <c r="M2" s="16"/>
      <c r="AD2" s="17" t="s">
        <v>2</v>
      </c>
      <c r="AF2" s="18"/>
    </row>
    <row r="3" customFormat="false" ht="18.75" hidden="false" customHeight="false" outlineLevel="0" collapsed="false">
      <c r="A3" s="20" t="s">
        <v>3</v>
      </c>
      <c r="B3" s="9"/>
      <c r="C3" s="9"/>
      <c r="D3" s="9"/>
      <c r="E3" s="9"/>
      <c r="F3" s="9"/>
      <c r="G3" s="13"/>
      <c r="H3" s="14"/>
      <c r="J3" s="15"/>
      <c r="L3" s="15"/>
      <c r="M3" s="16"/>
    </row>
    <row r="4" customFormat="false" ht="18.75" hidden="false" customHeight="false" outlineLevel="0" collapsed="false">
      <c r="A4" s="21" t="n">
        <v>36951</v>
      </c>
      <c r="B4" s="9"/>
      <c r="C4" s="9"/>
      <c r="D4" s="9"/>
      <c r="E4" s="9"/>
      <c r="F4" s="17"/>
      <c r="G4" s="13"/>
      <c r="H4" s="14"/>
      <c r="J4" s="15"/>
      <c r="L4" s="15"/>
      <c r="M4" s="16"/>
    </row>
    <row r="5" customFormat="false" ht="18.75" hidden="false" customHeight="false" outlineLevel="0" collapsed="false">
      <c r="F5" s="18"/>
      <c r="G5" s="20"/>
    </row>
    <row r="6" customFormat="false" ht="18.75" hidden="false" customHeight="false" outlineLevel="0" collapsed="false">
      <c r="A6" s="22"/>
      <c r="B6" s="23"/>
      <c r="C6" s="23"/>
      <c r="D6" s="23"/>
      <c r="E6" s="23"/>
      <c r="F6" s="23"/>
      <c r="G6" s="22"/>
      <c r="H6" s="23"/>
      <c r="I6" s="24"/>
      <c r="J6" s="25" t="s">
        <v>4</v>
      </c>
      <c r="K6" s="26"/>
      <c r="L6" s="27"/>
      <c r="M6" s="28" t="s">
        <v>5</v>
      </c>
      <c r="O6" s="22"/>
      <c r="P6" s="22"/>
      <c r="Q6" s="29"/>
      <c r="R6" s="30"/>
      <c r="S6" s="29"/>
      <c r="T6" s="29"/>
      <c r="U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</row>
    <row r="7" customFormat="false" ht="18.75" hidden="false" customHeight="false" outlineLevel="0" collapsed="false">
      <c r="A7" s="31"/>
      <c r="B7" s="32"/>
      <c r="C7" s="32" t="s">
        <v>6</v>
      </c>
      <c r="D7" s="32"/>
      <c r="E7" s="32"/>
      <c r="F7" s="32"/>
      <c r="G7" s="31"/>
      <c r="H7" s="29"/>
      <c r="I7" s="33"/>
      <c r="J7" s="34" t="s">
        <v>7</v>
      </c>
      <c r="K7" s="35"/>
      <c r="L7" s="25"/>
      <c r="M7" s="28" t="s">
        <v>8</v>
      </c>
      <c r="N7" s="36" t="s">
        <v>9</v>
      </c>
      <c r="O7" s="31"/>
      <c r="P7" s="22"/>
      <c r="Q7" s="29"/>
      <c r="R7" s="30"/>
      <c r="S7" s="29"/>
      <c r="T7" s="29"/>
      <c r="U7" s="23"/>
      <c r="W7" s="23"/>
      <c r="X7" s="23"/>
      <c r="Y7" s="23" t="s">
        <v>10</v>
      </c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</row>
    <row r="8" customFormat="false" ht="18.75" hidden="false" customHeight="false" outlineLevel="0" collapsed="false">
      <c r="A8" s="37" t="s">
        <v>11</v>
      </c>
      <c r="B8" s="29"/>
      <c r="C8" s="38" t="s">
        <v>12</v>
      </c>
      <c r="D8" s="29"/>
      <c r="E8" s="39" t="s">
        <v>13</v>
      </c>
      <c r="F8" s="29"/>
      <c r="G8" s="37" t="s">
        <v>14</v>
      </c>
      <c r="H8" s="29"/>
      <c r="I8" s="33" t="s">
        <v>15</v>
      </c>
      <c r="J8" s="25"/>
      <c r="K8" s="35" t="s">
        <v>16</v>
      </c>
      <c r="L8" s="25"/>
      <c r="M8" s="40" t="s">
        <v>17</v>
      </c>
      <c r="N8" s="41" t="s">
        <v>18</v>
      </c>
      <c r="O8" s="37" t="s">
        <v>19</v>
      </c>
      <c r="P8" s="37" t="s">
        <v>20</v>
      </c>
      <c r="Q8" s="39" t="s">
        <v>21</v>
      </c>
      <c r="R8" s="42" t="s">
        <v>22</v>
      </c>
      <c r="S8" s="39" t="s">
        <v>23</v>
      </c>
      <c r="T8" s="39" t="s">
        <v>24</v>
      </c>
      <c r="U8" s="23"/>
      <c r="V8" s="43" t="s">
        <v>25</v>
      </c>
      <c r="W8" s="23"/>
      <c r="X8" s="23"/>
      <c r="Y8" s="23" t="s">
        <v>26</v>
      </c>
      <c r="Z8" s="23" t="s">
        <v>27</v>
      </c>
      <c r="AA8" s="23"/>
      <c r="AB8" s="23"/>
      <c r="AC8" s="43" t="s">
        <v>25</v>
      </c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</row>
    <row r="9" customFormat="false" ht="18" hidden="false" customHeight="true" outlineLevel="0" collapsed="false">
      <c r="A9" s="44" t="s">
        <v>28</v>
      </c>
      <c r="B9" s="29"/>
      <c r="C9" s="45"/>
      <c r="D9" s="29"/>
      <c r="E9" s="46"/>
      <c r="F9" s="29"/>
      <c r="G9" s="44"/>
      <c r="H9" s="29"/>
      <c r="I9" s="24"/>
      <c r="J9" s="25"/>
      <c r="K9" s="26"/>
      <c r="L9" s="25"/>
      <c r="M9" s="28"/>
      <c r="N9" s="41"/>
      <c r="O9" s="44"/>
      <c r="P9" s="44"/>
      <c r="Q9" s="46"/>
      <c r="R9" s="47"/>
      <c r="S9" s="46"/>
      <c r="T9" s="46"/>
      <c r="U9" s="23"/>
      <c r="V9" s="48"/>
      <c r="W9" s="23"/>
      <c r="X9" s="23"/>
      <c r="Y9" s="23"/>
      <c r="Z9" s="23"/>
      <c r="AA9" s="23"/>
      <c r="AB9" s="23"/>
      <c r="AC9" s="48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8.75" hidden="false" customHeight="true" outlineLevel="0" collapsed="false">
      <c r="A10" s="1" t="s">
        <v>29</v>
      </c>
      <c r="C10" s="49" t="n">
        <v>37165</v>
      </c>
      <c r="E10" s="1" t="s">
        <v>30</v>
      </c>
      <c r="G10" s="1" t="s">
        <v>31</v>
      </c>
      <c r="I10" s="3" t="n">
        <v>405000</v>
      </c>
      <c r="J10" s="50"/>
      <c r="K10" s="51"/>
      <c r="M10" s="52" t="n">
        <f aca="false">N10/1000</f>
        <v>4.05</v>
      </c>
      <c r="N10" s="7" t="n">
        <v>4050</v>
      </c>
      <c r="O10" s="1" t="s">
        <v>32</v>
      </c>
      <c r="P10" s="53" t="s">
        <v>33</v>
      </c>
      <c r="Q10" s="9" t="s">
        <v>34</v>
      </c>
      <c r="R10" s="10" t="n">
        <v>37226</v>
      </c>
      <c r="S10" s="9" t="n">
        <v>2.56</v>
      </c>
      <c r="T10" s="9" t="s">
        <v>35</v>
      </c>
      <c r="U10" s="54"/>
      <c r="V10" s="55"/>
      <c r="Z10" s="2" t="n">
        <f aca="false">I10+K10</f>
        <v>405000</v>
      </c>
      <c r="AA10" s="2" t="n">
        <f aca="false">N10</f>
        <v>4050</v>
      </c>
      <c r="AB10" s="2" t="n">
        <v>1</v>
      </c>
      <c r="AC10" s="55"/>
    </row>
    <row r="11" customFormat="false" ht="18.75" hidden="false" customHeight="true" outlineLevel="0" collapsed="false">
      <c r="A11" s="1" t="s">
        <v>36</v>
      </c>
      <c r="C11" s="49" t="n">
        <v>37165</v>
      </c>
      <c r="E11" s="1" t="s">
        <v>30</v>
      </c>
      <c r="G11" s="1" t="s">
        <v>31</v>
      </c>
      <c r="J11" s="50"/>
      <c r="K11" s="51" t="n">
        <v>1500</v>
      </c>
      <c r="M11" s="52" t="n">
        <f aca="false">N11/1000</f>
        <v>8.212</v>
      </c>
      <c r="N11" s="7" t="n">
        <v>8212</v>
      </c>
      <c r="O11" s="1" t="s">
        <v>37</v>
      </c>
      <c r="P11" s="53" t="s">
        <v>38</v>
      </c>
      <c r="Q11" s="9" t="s">
        <v>39</v>
      </c>
      <c r="R11" s="10" t="s">
        <v>40</v>
      </c>
      <c r="S11" s="9" t="n">
        <v>2.585</v>
      </c>
      <c r="U11" s="54"/>
      <c r="V11" s="55"/>
      <c r="Z11" s="2" t="n">
        <f aca="false">I11+K11</f>
        <v>1500</v>
      </c>
      <c r="AA11" s="2" t="n">
        <f aca="false">N11</f>
        <v>8212</v>
      </c>
      <c r="AB11" s="2" t="n">
        <v>1</v>
      </c>
      <c r="AC11" s="55"/>
    </row>
    <row r="12" customFormat="false" ht="18.75" hidden="false" customHeight="true" outlineLevel="0" collapsed="false">
      <c r="A12" s="1" t="s">
        <v>41</v>
      </c>
      <c r="C12" s="49" t="n">
        <v>37166</v>
      </c>
      <c r="E12" s="2" t="s">
        <v>42</v>
      </c>
      <c r="G12" s="1" t="s">
        <v>31</v>
      </c>
      <c r="J12" s="50"/>
      <c r="K12" s="51" t="n">
        <v>2000000</v>
      </c>
      <c r="M12" s="52" t="n">
        <f aca="false">N12/1000</f>
        <v>70</v>
      </c>
      <c r="N12" s="7" t="n">
        <v>70000</v>
      </c>
      <c r="O12" s="1" t="s">
        <v>32</v>
      </c>
      <c r="P12" s="53" t="s">
        <v>33</v>
      </c>
      <c r="Q12" s="9" t="s">
        <v>21</v>
      </c>
      <c r="R12" s="10" t="s">
        <v>43</v>
      </c>
      <c r="T12" s="9" t="s">
        <v>35</v>
      </c>
      <c r="U12" s="54"/>
      <c r="V12" s="55"/>
      <c r="Z12" s="2" t="n">
        <f aca="false">I12+K12</f>
        <v>2000000</v>
      </c>
      <c r="AA12" s="2" t="n">
        <f aca="false">N12</f>
        <v>70000</v>
      </c>
      <c r="AB12" s="2" t="n">
        <v>1</v>
      </c>
      <c r="AC12" s="55"/>
    </row>
    <row r="13" customFormat="false" ht="18" hidden="false" customHeight="true" outlineLevel="0" collapsed="false">
      <c r="A13" s="56" t="s">
        <v>44</v>
      </c>
      <c r="C13" s="49" t="n">
        <v>37167</v>
      </c>
      <c r="E13" s="1" t="s">
        <v>30</v>
      </c>
      <c r="G13" s="1" t="s">
        <v>31</v>
      </c>
      <c r="H13" s="9"/>
      <c r="J13" s="57"/>
      <c r="K13" s="58" t="n">
        <f aca="false">2905*31</f>
        <v>90055</v>
      </c>
      <c r="M13" s="52" t="n">
        <f aca="false">N13/1000</f>
        <v>1.34508</v>
      </c>
      <c r="N13" s="59" t="n">
        <v>1345.08</v>
      </c>
      <c r="O13" s="1" t="s">
        <v>32</v>
      </c>
      <c r="P13" s="53" t="s">
        <v>38</v>
      </c>
      <c r="Q13" s="9" t="s">
        <v>39</v>
      </c>
      <c r="R13" s="60" t="s">
        <v>45</v>
      </c>
      <c r="S13" s="9" t="n">
        <v>2.73</v>
      </c>
      <c r="T13" s="9" t="s">
        <v>35</v>
      </c>
      <c r="U13" s="61"/>
      <c r="V13" s="62"/>
      <c r="W13" s="63"/>
      <c r="X13" s="64"/>
      <c r="Y13" s="9"/>
      <c r="Z13" s="2" t="n">
        <f aca="false">I13+K13</f>
        <v>90055</v>
      </c>
      <c r="AA13" s="2" t="n">
        <f aca="false">N13</f>
        <v>1345.08</v>
      </c>
      <c r="AB13" s="2" t="n">
        <v>1</v>
      </c>
      <c r="AC13" s="9"/>
      <c r="AD13" s="65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</row>
    <row r="14" customFormat="false" ht="18" hidden="false" customHeight="true" outlineLevel="0" collapsed="false">
      <c r="A14" s="56" t="s">
        <v>46</v>
      </c>
      <c r="C14" s="49" t="n">
        <v>37168</v>
      </c>
      <c r="E14" s="1" t="s">
        <v>47</v>
      </c>
      <c r="G14" s="1" t="s">
        <v>31</v>
      </c>
      <c r="H14" s="9"/>
      <c r="I14" s="3" t="n">
        <v>10000</v>
      </c>
      <c r="J14" s="57"/>
      <c r="K14" s="3"/>
      <c r="M14" s="52" t="n">
        <f aca="false">N14/1000</f>
        <v>0</v>
      </c>
      <c r="N14" s="59" t="n">
        <v>0</v>
      </c>
      <c r="O14" s="1" t="s">
        <v>48</v>
      </c>
      <c r="P14" s="53" t="s">
        <v>49</v>
      </c>
      <c r="Q14" s="9" t="s">
        <v>34</v>
      </c>
      <c r="R14" s="66" t="s">
        <v>50</v>
      </c>
      <c r="S14" s="9" t="n">
        <v>-0.085</v>
      </c>
      <c r="T14" s="9" t="s">
        <v>51</v>
      </c>
      <c r="U14" s="61"/>
      <c r="V14" s="62"/>
      <c r="W14" s="63"/>
      <c r="X14" s="64"/>
      <c r="Y14" s="9"/>
      <c r="Z14" s="2" t="n">
        <f aca="false">I14+K14</f>
        <v>10000</v>
      </c>
      <c r="AA14" s="2" t="n">
        <f aca="false">N14</f>
        <v>0</v>
      </c>
      <c r="AB14" s="2" t="n">
        <v>1</v>
      </c>
      <c r="AC14" s="9"/>
      <c r="AD14" s="65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</row>
    <row r="15" customFormat="false" ht="18" hidden="false" customHeight="true" outlineLevel="0" collapsed="false">
      <c r="A15" s="1" t="s">
        <v>52</v>
      </c>
      <c r="C15" s="49" t="n">
        <v>37168</v>
      </c>
      <c r="E15" s="2" t="s">
        <v>53</v>
      </c>
      <c r="G15" s="1" t="s">
        <v>31</v>
      </c>
      <c r="J15" s="50"/>
      <c r="K15" s="51" t="n">
        <v>5475000</v>
      </c>
      <c r="M15" s="52" t="n">
        <f aca="false">N15/1000</f>
        <v>0</v>
      </c>
      <c r="N15" s="7" t="n">
        <v>0</v>
      </c>
      <c r="O15" s="1" t="s">
        <v>48</v>
      </c>
      <c r="P15" s="53" t="s">
        <v>49</v>
      </c>
      <c r="Q15" s="9" t="s">
        <v>54</v>
      </c>
      <c r="R15" s="10" t="s">
        <v>55</v>
      </c>
      <c r="S15" s="9" t="n">
        <v>-0.12</v>
      </c>
      <c r="T15" s="9" t="s">
        <v>56</v>
      </c>
      <c r="U15" s="54"/>
      <c r="V15" s="55"/>
      <c r="Z15" s="2" t="n">
        <f aca="false">I15+K15</f>
        <v>5475000</v>
      </c>
      <c r="AA15" s="2" t="n">
        <f aca="false">N15</f>
        <v>0</v>
      </c>
      <c r="AB15" s="2" t="n">
        <v>1</v>
      </c>
      <c r="AC15" s="55"/>
    </row>
    <row r="16" customFormat="false" ht="18" hidden="false" customHeight="true" outlineLevel="0" collapsed="false">
      <c r="A16" s="1" t="s">
        <v>57</v>
      </c>
      <c r="C16" s="49" t="n">
        <v>37168</v>
      </c>
      <c r="E16" s="2" t="s">
        <v>58</v>
      </c>
      <c r="G16" s="1" t="s">
        <v>31</v>
      </c>
      <c r="I16" s="3" t="n">
        <f aca="false">20000*61</f>
        <v>1220000</v>
      </c>
      <c r="J16" s="50"/>
      <c r="K16" s="51"/>
      <c r="M16" s="52" t="n">
        <f aca="false">N16/1000</f>
        <v>11.845</v>
      </c>
      <c r="N16" s="7" t="n">
        <v>11845</v>
      </c>
      <c r="O16" s="1" t="s">
        <v>32</v>
      </c>
      <c r="P16" s="53" t="s">
        <v>38</v>
      </c>
      <c r="Q16" s="9" t="s">
        <v>34</v>
      </c>
      <c r="R16" s="10" t="s">
        <v>59</v>
      </c>
      <c r="S16" s="9" t="n">
        <v>3.26</v>
      </c>
      <c r="U16" s="54"/>
      <c r="V16" s="55"/>
      <c r="Z16" s="2" t="n">
        <f aca="false">I16+K16</f>
        <v>1220000</v>
      </c>
      <c r="AA16" s="2" t="n">
        <f aca="false">N16</f>
        <v>11845</v>
      </c>
      <c r="AB16" s="2" t="n">
        <v>1</v>
      </c>
      <c r="AC16" s="55"/>
    </row>
    <row r="17" customFormat="false" ht="18" hidden="false" customHeight="true" outlineLevel="0" collapsed="false">
      <c r="A17" s="1" t="s">
        <v>60</v>
      </c>
      <c r="C17" s="49" t="n">
        <v>37169</v>
      </c>
      <c r="E17" s="2" t="s">
        <v>30</v>
      </c>
      <c r="G17" s="1" t="s">
        <v>31</v>
      </c>
      <c r="J17" s="50"/>
      <c r="K17" s="51" t="n">
        <v>29000</v>
      </c>
      <c r="M17" s="52" t="n">
        <f aca="false">N17/1000</f>
        <v>0.28885</v>
      </c>
      <c r="N17" s="7" t="n">
        <v>288.85</v>
      </c>
      <c r="O17" s="1" t="s">
        <v>32</v>
      </c>
      <c r="P17" s="53" t="s">
        <v>61</v>
      </c>
      <c r="Q17" s="9" t="s">
        <v>39</v>
      </c>
      <c r="R17" s="10" t="s">
        <v>45</v>
      </c>
      <c r="S17" s="9" t="n">
        <v>2.7025</v>
      </c>
      <c r="T17" s="9" t="s">
        <v>35</v>
      </c>
      <c r="U17" s="54"/>
      <c r="V17" s="55"/>
      <c r="Z17" s="2" t="n">
        <f aca="false">I17+K17</f>
        <v>29000</v>
      </c>
      <c r="AA17" s="2" t="n">
        <f aca="false">N17</f>
        <v>288.85</v>
      </c>
      <c r="AB17" s="2" t="n">
        <v>1</v>
      </c>
      <c r="AC17" s="55"/>
    </row>
    <row r="18" customFormat="false" ht="18" hidden="false" customHeight="true" outlineLevel="0" collapsed="false">
      <c r="A18" s="1" t="s">
        <v>62</v>
      </c>
      <c r="C18" s="49" t="n">
        <v>37169</v>
      </c>
      <c r="E18" s="2" t="s">
        <v>30</v>
      </c>
      <c r="G18" s="1" t="s">
        <v>31</v>
      </c>
      <c r="J18" s="50"/>
      <c r="K18" s="51" t="n">
        <v>87000</v>
      </c>
      <c r="M18" s="52" t="n">
        <f aca="false">N18/1000</f>
        <v>0.86655</v>
      </c>
      <c r="N18" s="7" t="n">
        <v>866.55</v>
      </c>
      <c r="O18" s="1" t="s">
        <v>32</v>
      </c>
      <c r="P18" s="53" t="s">
        <v>61</v>
      </c>
      <c r="Q18" s="9" t="s">
        <v>54</v>
      </c>
      <c r="R18" s="10" t="s">
        <v>45</v>
      </c>
      <c r="S18" s="9" t="n">
        <v>2.7325</v>
      </c>
      <c r="T18" s="9" t="s">
        <v>35</v>
      </c>
      <c r="U18" s="54"/>
      <c r="V18" s="55"/>
      <c r="Z18" s="2" t="n">
        <f aca="false">I18+K18</f>
        <v>87000</v>
      </c>
      <c r="AA18" s="2" t="n">
        <f aca="false">N18</f>
        <v>866.55</v>
      </c>
      <c r="AB18" s="2" t="n">
        <v>1</v>
      </c>
      <c r="AC18" s="55"/>
    </row>
    <row r="19" customFormat="false" ht="18" hidden="false" customHeight="true" outlineLevel="0" collapsed="false">
      <c r="A19" s="1" t="s">
        <v>63</v>
      </c>
      <c r="C19" s="49" t="n">
        <v>37172</v>
      </c>
      <c r="E19" s="2" t="s">
        <v>30</v>
      </c>
      <c r="G19" s="1" t="s">
        <v>31</v>
      </c>
      <c r="J19" s="50"/>
      <c r="K19" s="51" t="n">
        <v>24000</v>
      </c>
      <c r="M19" s="52" t="n">
        <f aca="false">N19/1000</f>
        <v>0.2391</v>
      </c>
      <c r="N19" s="7" t="n">
        <v>239.1</v>
      </c>
      <c r="O19" s="1" t="s">
        <v>32</v>
      </c>
      <c r="P19" s="53" t="s">
        <v>61</v>
      </c>
      <c r="Q19" s="9" t="s">
        <v>39</v>
      </c>
      <c r="R19" s="10" t="s">
        <v>45</v>
      </c>
      <c r="S19" s="9" t="n">
        <v>2.6475</v>
      </c>
      <c r="T19" s="9" t="s">
        <v>35</v>
      </c>
      <c r="U19" s="54"/>
      <c r="V19" s="55"/>
      <c r="Z19" s="2" t="n">
        <f aca="false">I19+K19</f>
        <v>24000</v>
      </c>
      <c r="AA19" s="2" t="n">
        <f aca="false">N19</f>
        <v>239.1</v>
      </c>
      <c r="AB19" s="2" t="n">
        <v>1</v>
      </c>
      <c r="AC19" s="55"/>
    </row>
    <row r="20" customFormat="false" ht="18" hidden="false" customHeight="true" outlineLevel="0" collapsed="false">
      <c r="A20" s="67" t="s">
        <v>64</v>
      </c>
      <c r="B20" s="68"/>
      <c r="C20" s="69" t="n">
        <v>37173</v>
      </c>
      <c r="D20" s="68"/>
      <c r="E20" s="68" t="s">
        <v>65</v>
      </c>
      <c r="F20" s="68"/>
      <c r="G20" s="1" t="s">
        <v>31</v>
      </c>
      <c r="H20" s="70"/>
      <c r="I20" s="3" t="n">
        <v>229582</v>
      </c>
      <c r="J20" s="51"/>
      <c r="K20" s="51"/>
      <c r="M20" s="52" t="n">
        <f aca="false">N20/1000</f>
        <v>68.874</v>
      </c>
      <c r="N20" s="7" t="n">
        <v>68874</v>
      </c>
      <c r="O20" s="1" t="s">
        <v>66</v>
      </c>
      <c r="P20" s="71" t="s">
        <v>33</v>
      </c>
      <c r="Q20" s="72" t="s">
        <v>67</v>
      </c>
      <c r="R20" s="10" t="n">
        <v>37165</v>
      </c>
      <c r="S20" s="72" t="n">
        <v>0.3</v>
      </c>
      <c r="T20" s="72" t="s">
        <v>68</v>
      </c>
      <c r="U20" s="68"/>
      <c r="V20" s="73"/>
      <c r="W20" s="68"/>
      <c r="X20" s="68"/>
      <c r="Y20" s="68"/>
      <c r="Z20" s="2" t="n">
        <f aca="false">I20+K20</f>
        <v>229582</v>
      </c>
      <c r="AA20" s="2" t="n">
        <f aca="false">N20</f>
        <v>68874</v>
      </c>
      <c r="AB20" s="2" t="n">
        <v>1</v>
      </c>
      <c r="AC20" s="62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</row>
    <row r="21" customFormat="false" ht="18" hidden="false" customHeight="true" outlineLevel="0" collapsed="false">
      <c r="A21" s="67" t="s">
        <v>69</v>
      </c>
      <c r="B21" s="68"/>
      <c r="C21" s="69" t="n">
        <v>37173</v>
      </c>
      <c r="D21" s="68"/>
      <c r="E21" s="68" t="s">
        <v>70</v>
      </c>
      <c r="F21" s="68"/>
      <c r="G21" s="1" t="s">
        <v>31</v>
      </c>
      <c r="H21" s="70"/>
      <c r="J21" s="51"/>
      <c r="K21" s="51" t="n">
        <v>300000</v>
      </c>
      <c r="M21" s="52" t="n">
        <f aca="false">N21/1000</f>
        <v>0</v>
      </c>
      <c r="N21" s="7" t="n">
        <v>0</v>
      </c>
      <c r="O21" s="1" t="s">
        <v>71</v>
      </c>
      <c r="P21" s="71" t="s">
        <v>72</v>
      </c>
      <c r="Q21" s="72" t="s">
        <v>54</v>
      </c>
      <c r="R21" s="10" t="n">
        <v>37257</v>
      </c>
      <c r="S21" s="72" t="n">
        <v>-0.085</v>
      </c>
      <c r="T21" s="72" t="s">
        <v>73</v>
      </c>
      <c r="U21" s="68"/>
      <c r="V21" s="73"/>
      <c r="W21" s="68"/>
      <c r="X21" s="68"/>
      <c r="Y21" s="68"/>
      <c r="Z21" s="2" t="n">
        <f aca="false">I21+K21</f>
        <v>300000</v>
      </c>
      <c r="AA21" s="2" t="n">
        <f aca="false">N21</f>
        <v>0</v>
      </c>
      <c r="AB21" s="2" t="n">
        <v>1</v>
      </c>
      <c r="AC21" s="62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</row>
    <row r="22" customFormat="false" ht="18" hidden="false" customHeight="true" outlineLevel="0" collapsed="false">
      <c r="A22" s="67" t="s">
        <v>74</v>
      </c>
      <c r="B22" s="68"/>
      <c r="C22" s="69" t="n">
        <v>37173</v>
      </c>
      <c r="D22" s="68"/>
      <c r="E22" s="68" t="s">
        <v>30</v>
      </c>
      <c r="F22" s="68"/>
      <c r="G22" s="1" t="s">
        <v>31</v>
      </c>
      <c r="H22" s="70"/>
      <c r="J22" s="51"/>
      <c r="K22" s="51" t="n">
        <v>15000</v>
      </c>
      <c r="M22" s="52" t="n">
        <f aca="false">N22/1000</f>
        <v>0.2989</v>
      </c>
      <c r="N22" s="7" t="n">
        <v>298.9</v>
      </c>
      <c r="O22" s="1" t="s">
        <v>32</v>
      </c>
      <c r="P22" s="71" t="s">
        <v>61</v>
      </c>
      <c r="Q22" s="72" t="s">
        <v>39</v>
      </c>
      <c r="R22" s="10" t="s">
        <v>45</v>
      </c>
      <c r="S22" s="72" t="n">
        <v>2.71</v>
      </c>
      <c r="T22" s="72" t="s">
        <v>35</v>
      </c>
      <c r="U22" s="68"/>
      <c r="V22" s="73"/>
      <c r="W22" s="68"/>
      <c r="X22" s="68"/>
      <c r="Y22" s="68"/>
      <c r="Z22" s="2" t="n">
        <f aca="false">I22+K22</f>
        <v>15000</v>
      </c>
      <c r="AA22" s="2" t="n">
        <f aca="false">N22</f>
        <v>298.9</v>
      </c>
      <c r="AB22" s="2" t="n">
        <v>1</v>
      </c>
      <c r="AC22" s="62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</row>
    <row r="23" customFormat="false" ht="18" hidden="false" customHeight="true" outlineLevel="0" collapsed="false">
      <c r="A23" s="67" t="n">
        <v>1095714</v>
      </c>
      <c r="B23" s="68"/>
      <c r="C23" s="69" t="n">
        <v>37174</v>
      </c>
      <c r="D23" s="68"/>
      <c r="E23" s="68" t="s">
        <v>75</v>
      </c>
      <c r="F23" s="68"/>
      <c r="G23" s="1" t="s">
        <v>31</v>
      </c>
      <c r="H23" s="70"/>
      <c r="I23" s="3" t="n">
        <v>1555149</v>
      </c>
      <c r="J23" s="51"/>
      <c r="K23" s="51"/>
      <c r="M23" s="52" t="n">
        <f aca="false">N23/1000</f>
        <v>0</v>
      </c>
      <c r="N23" s="7" t="n">
        <v>0</v>
      </c>
      <c r="O23" s="1" t="s">
        <v>66</v>
      </c>
      <c r="P23" s="71" t="s">
        <v>76</v>
      </c>
      <c r="Q23" s="72" t="s">
        <v>67</v>
      </c>
      <c r="R23" s="10" t="s">
        <v>77</v>
      </c>
      <c r="S23" s="72" t="n">
        <v>0.03</v>
      </c>
      <c r="T23" s="72" t="s">
        <v>78</v>
      </c>
      <c r="U23" s="68"/>
      <c r="V23" s="73"/>
      <c r="W23" s="68"/>
      <c r="X23" s="68"/>
      <c r="Y23" s="68"/>
      <c r="Z23" s="2" t="n">
        <f aca="false">I23+K23</f>
        <v>1555149</v>
      </c>
      <c r="AA23" s="2" t="n">
        <f aca="false">N23</f>
        <v>0</v>
      </c>
      <c r="AB23" s="2" t="n">
        <v>1</v>
      </c>
      <c r="AC23" s="62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  <c r="FM23" s="68"/>
      <c r="FN23" s="68"/>
      <c r="FO23" s="68"/>
      <c r="FP23" s="68"/>
      <c r="FQ23" s="68"/>
      <c r="FR23" s="68"/>
      <c r="FS23" s="68"/>
      <c r="FT23" s="68"/>
      <c r="FU23" s="68"/>
      <c r="FV23" s="68"/>
      <c r="FW23" s="68"/>
      <c r="FX23" s="68"/>
      <c r="FY23" s="68"/>
      <c r="FZ23" s="68"/>
      <c r="GA23" s="68"/>
      <c r="GB23" s="68"/>
      <c r="GC23" s="68"/>
      <c r="GD23" s="68"/>
      <c r="GE23" s="68"/>
      <c r="GF23" s="68"/>
      <c r="GG23" s="68"/>
      <c r="GH23" s="68"/>
      <c r="GI23" s="68"/>
      <c r="GJ23" s="68"/>
      <c r="GK23" s="68"/>
      <c r="GL23" s="68"/>
      <c r="GM23" s="68"/>
      <c r="GN23" s="68"/>
      <c r="GO23" s="68"/>
      <c r="GP23" s="68"/>
      <c r="GQ23" s="68"/>
      <c r="GR23" s="68"/>
      <c r="GS23" s="68"/>
      <c r="GT23" s="68"/>
      <c r="GU23" s="68"/>
      <c r="GV23" s="68"/>
      <c r="GW23" s="68"/>
      <c r="GX23" s="68"/>
      <c r="GY23" s="68"/>
      <c r="GZ23" s="68"/>
      <c r="HA23" s="68"/>
      <c r="HB23" s="68"/>
      <c r="HC23" s="68"/>
      <c r="HD23" s="68"/>
      <c r="HE23" s="68"/>
      <c r="HF23" s="68"/>
      <c r="HG23" s="68"/>
      <c r="HH23" s="68"/>
      <c r="HI23" s="68"/>
      <c r="HJ23" s="68"/>
      <c r="HK23" s="68"/>
      <c r="HL23" s="68"/>
      <c r="HM23" s="68"/>
      <c r="HN23" s="68"/>
      <c r="HO23" s="68"/>
      <c r="HP23" s="68"/>
      <c r="HQ23" s="68"/>
      <c r="HR23" s="68"/>
      <c r="HS23" s="68"/>
      <c r="HT23" s="68"/>
      <c r="HU23" s="68"/>
      <c r="HV23" s="68"/>
      <c r="HW23" s="68"/>
      <c r="HX23" s="68"/>
      <c r="HY23" s="68"/>
      <c r="HZ23" s="68"/>
      <c r="IA23" s="68"/>
      <c r="IB23" s="68"/>
      <c r="IC23" s="68"/>
      <c r="ID23" s="68"/>
      <c r="IE23" s="68"/>
      <c r="IF23" s="68"/>
      <c r="IG23" s="68"/>
      <c r="IH23" s="68"/>
      <c r="II23" s="68"/>
      <c r="IJ23" s="68"/>
      <c r="IK23" s="68"/>
      <c r="IL23" s="68"/>
      <c r="IM23" s="68"/>
      <c r="IN23" s="68"/>
      <c r="IO23" s="68"/>
      <c r="IP23" s="68"/>
      <c r="IQ23" s="68"/>
      <c r="IR23" s="68"/>
      <c r="IS23" s="68"/>
      <c r="IT23" s="68"/>
      <c r="IU23" s="68"/>
      <c r="IV23" s="68"/>
      <c r="IW23" s="68"/>
    </row>
    <row r="24" customFormat="false" ht="18" hidden="false" customHeight="true" outlineLevel="0" collapsed="false">
      <c r="A24" s="67" t="s">
        <v>79</v>
      </c>
      <c r="B24" s="68"/>
      <c r="C24" s="69" t="n">
        <v>37174</v>
      </c>
      <c r="D24" s="68"/>
      <c r="E24" s="68" t="s">
        <v>75</v>
      </c>
      <c r="F24" s="68"/>
      <c r="G24" s="1" t="s">
        <v>31</v>
      </c>
      <c r="H24" s="70"/>
      <c r="I24" s="3" t="n">
        <v>120000</v>
      </c>
      <c r="J24" s="51"/>
      <c r="K24" s="51"/>
      <c r="M24" s="52" t="n">
        <f aca="false">N24/1000</f>
        <v>0.6</v>
      </c>
      <c r="N24" s="7" t="n">
        <v>600</v>
      </c>
      <c r="O24" s="1" t="s">
        <v>66</v>
      </c>
      <c r="P24" s="71" t="s">
        <v>49</v>
      </c>
      <c r="Q24" s="72" t="s">
        <v>67</v>
      </c>
      <c r="R24" s="10" t="s">
        <v>80</v>
      </c>
      <c r="S24" s="72" t="n">
        <v>-0.1</v>
      </c>
      <c r="T24" s="72" t="s">
        <v>56</v>
      </c>
      <c r="U24" s="68"/>
      <c r="V24" s="73"/>
      <c r="W24" s="68"/>
      <c r="X24" s="68"/>
      <c r="Y24" s="68"/>
      <c r="Z24" s="2" t="n">
        <f aca="false">I24+K24</f>
        <v>120000</v>
      </c>
      <c r="AA24" s="2" t="n">
        <f aca="false">N24</f>
        <v>600</v>
      </c>
      <c r="AB24" s="2" t="n">
        <v>1</v>
      </c>
      <c r="AC24" s="62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68"/>
      <c r="GB24" s="68"/>
      <c r="GC24" s="68"/>
      <c r="GD24" s="68"/>
      <c r="GE24" s="68"/>
      <c r="GF24" s="68"/>
      <c r="GG24" s="68"/>
      <c r="GH24" s="68"/>
      <c r="GI24" s="68"/>
      <c r="GJ24" s="68"/>
      <c r="GK24" s="68"/>
      <c r="GL24" s="68"/>
      <c r="GM24" s="68"/>
      <c r="GN24" s="68"/>
      <c r="GO24" s="68"/>
      <c r="GP24" s="68"/>
      <c r="GQ24" s="68"/>
      <c r="GR24" s="68"/>
      <c r="GS24" s="68"/>
      <c r="GT24" s="68"/>
      <c r="GU24" s="68"/>
      <c r="GV24" s="68"/>
      <c r="GW24" s="68"/>
      <c r="GX24" s="68"/>
      <c r="GY24" s="68"/>
      <c r="GZ24" s="68"/>
      <c r="HA24" s="68"/>
      <c r="HB24" s="68"/>
      <c r="HC24" s="68"/>
      <c r="HD24" s="68"/>
      <c r="HE24" s="68"/>
      <c r="HF24" s="68"/>
      <c r="HG24" s="68"/>
      <c r="HH24" s="68"/>
      <c r="HI24" s="68"/>
      <c r="HJ24" s="68"/>
      <c r="HK24" s="68"/>
      <c r="HL24" s="68"/>
      <c r="HM24" s="68"/>
      <c r="HN24" s="68"/>
      <c r="HO24" s="68"/>
      <c r="HP24" s="68"/>
      <c r="HQ24" s="68"/>
      <c r="HR24" s="68"/>
      <c r="HS24" s="68"/>
      <c r="HT24" s="68"/>
      <c r="HU24" s="68"/>
      <c r="HV24" s="68"/>
      <c r="HW24" s="68"/>
      <c r="HX24" s="68"/>
      <c r="HY24" s="68"/>
      <c r="HZ24" s="68"/>
      <c r="IA24" s="68"/>
      <c r="IB24" s="68"/>
      <c r="IC24" s="68"/>
      <c r="ID24" s="68"/>
      <c r="IE24" s="68"/>
      <c r="IF24" s="68"/>
      <c r="IG24" s="68"/>
      <c r="IH24" s="68"/>
      <c r="II24" s="68"/>
      <c r="IJ24" s="68"/>
      <c r="IK24" s="68"/>
      <c r="IL24" s="68"/>
      <c r="IM24" s="68"/>
      <c r="IN24" s="68"/>
      <c r="IO24" s="68"/>
      <c r="IP24" s="68"/>
      <c r="IQ24" s="68"/>
      <c r="IR24" s="68"/>
      <c r="IS24" s="68"/>
      <c r="IT24" s="68"/>
      <c r="IU24" s="68"/>
      <c r="IV24" s="68"/>
      <c r="IW24" s="68"/>
    </row>
    <row r="25" customFormat="false" ht="18" hidden="false" customHeight="true" outlineLevel="0" collapsed="false">
      <c r="A25" s="67" t="n">
        <v>1097992</v>
      </c>
      <c r="B25" s="68"/>
      <c r="C25" s="69" t="n">
        <v>37174</v>
      </c>
      <c r="D25" s="68"/>
      <c r="E25" s="68" t="s">
        <v>81</v>
      </c>
      <c r="F25" s="68"/>
      <c r="G25" s="1" t="s">
        <v>31</v>
      </c>
      <c r="H25" s="70"/>
      <c r="I25" s="3" t="n">
        <v>310000</v>
      </c>
      <c r="J25" s="51"/>
      <c r="K25" s="51"/>
      <c r="M25" s="52" t="n">
        <f aca="false">N25/1000</f>
        <v>3.1</v>
      </c>
      <c r="N25" s="7" t="n">
        <v>3100</v>
      </c>
      <c r="O25" s="1" t="s">
        <v>82</v>
      </c>
      <c r="P25" s="71" t="s">
        <v>83</v>
      </c>
      <c r="Q25" s="72" t="s">
        <v>67</v>
      </c>
      <c r="R25" s="10" t="s">
        <v>84</v>
      </c>
      <c r="S25" s="72" t="n">
        <v>2.08</v>
      </c>
      <c r="T25" s="72" t="s">
        <v>85</v>
      </c>
      <c r="U25" s="68"/>
      <c r="V25" s="73"/>
      <c r="W25" s="68"/>
      <c r="X25" s="68"/>
      <c r="Y25" s="68"/>
      <c r="Z25" s="2" t="n">
        <f aca="false">I25+K25</f>
        <v>310000</v>
      </c>
      <c r="AA25" s="2" t="n">
        <f aca="false">N25</f>
        <v>3100</v>
      </c>
      <c r="AB25" s="2" t="n">
        <v>1</v>
      </c>
      <c r="AC25" s="62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8"/>
      <c r="CC25" s="68"/>
      <c r="CD25" s="68"/>
      <c r="CE25" s="68"/>
      <c r="CF25" s="68"/>
      <c r="CG25" s="68"/>
      <c r="CH25" s="68"/>
      <c r="CI25" s="68"/>
      <c r="CJ25" s="68"/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8"/>
      <c r="CX25" s="68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8"/>
      <c r="EF25" s="68"/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8"/>
      <c r="ES25" s="68"/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8"/>
      <c r="FF25" s="68"/>
      <c r="FG25" s="68"/>
      <c r="FH25" s="68"/>
      <c r="FI25" s="68"/>
      <c r="FJ25" s="68"/>
      <c r="FK25" s="68"/>
      <c r="FL25" s="68"/>
      <c r="FM25" s="68"/>
      <c r="FN25" s="68"/>
      <c r="FO25" s="68"/>
      <c r="FP25" s="68"/>
      <c r="FQ25" s="68"/>
      <c r="FR25" s="68"/>
      <c r="FS25" s="68"/>
      <c r="FT25" s="68"/>
      <c r="FU25" s="68"/>
      <c r="FV25" s="68"/>
      <c r="FW25" s="68"/>
      <c r="FX25" s="68"/>
      <c r="FY25" s="68"/>
      <c r="FZ25" s="68"/>
      <c r="GA25" s="68"/>
      <c r="GB25" s="68"/>
      <c r="GC25" s="68"/>
      <c r="GD25" s="68"/>
      <c r="GE25" s="68"/>
      <c r="GF25" s="68"/>
      <c r="GG25" s="68"/>
      <c r="GH25" s="68"/>
      <c r="GI25" s="68"/>
      <c r="GJ25" s="68"/>
      <c r="GK25" s="68"/>
      <c r="GL25" s="68"/>
      <c r="GM25" s="68"/>
      <c r="GN25" s="68"/>
      <c r="GO25" s="68"/>
      <c r="GP25" s="68"/>
      <c r="GQ25" s="68"/>
      <c r="GR25" s="68"/>
      <c r="GS25" s="68"/>
      <c r="GT25" s="68"/>
      <c r="GU25" s="68"/>
      <c r="GV25" s="68"/>
      <c r="GW25" s="68"/>
      <c r="GX25" s="68"/>
      <c r="GY25" s="68"/>
      <c r="GZ25" s="68"/>
      <c r="HA25" s="68"/>
      <c r="HB25" s="68"/>
      <c r="HC25" s="68"/>
      <c r="HD25" s="68"/>
      <c r="HE25" s="68"/>
      <c r="HF25" s="68"/>
      <c r="HG25" s="68"/>
      <c r="HH25" s="68"/>
      <c r="HI25" s="68"/>
      <c r="HJ25" s="68"/>
      <c r="HK25" s="68"/>
      <c r="HL25" s="68"/>
      <c r="HM25" s="68"/>
      <c r="HN25" s="68"/>
      <c r="HO25" s="68"/>
      <c r="HP25" s="68"/>
      <c r="HQ25" s="68"/>
      <c r="HR25" s="68"/>
      <c r="HS25" s="68"/>
      <c r="HT25" s="68"/>
      <c r="HU25" s="68"/>
      <c r="HV25" s="68"/>
      <c r="HW25" s="68"/>
      <c r="HX25" s="68"/>
      <c r="HY25" s="68"/>
      <c r="HZ25" s="68"/>
      <c r="IA25" s="68"/>
      <c r="IB25" s="68"/>
      <c r="IC25" s="68"/>
      <c r="ID25" s="68"/>
      <c r="IE25" s="68"/>
      <c r="IF25" s="68"/>
      <c r="IG25" s="68"/>
      <c r="IH25" s="68"/>
      <c r="II25" s="68"/>
      <c r="IJ25" s="68"/>
      <c r="IK25" s="68"/>
      <c r="IL25" s="68"/>
      <c r="IM25" s="68"/>
      <c r="IN25" s="68"/>
      <c r="IO25" s="68"/>
      <c r="IP25" s="68"/>
      <c r="IQ25" s="68"/>
      <c r="IR25" s="68"/>
      <c r="IS25" s="68"/>
      <c r="IT25" s="68"/>
      <c r="IU25" s="68"/>
      <c r="IV25" s="68"/>
      <c r="IW25" s="68"/>
    </row>
    <row r="26" customFormat="false" ht="18" hidden="false" customHeight="true" outlineLevel="0" collapsed="false">
      <c r="A26" s="1" t="s">
        <v>86</v>
      </c>
      <c r="C26" s="49" t="n">
        <v>37174</v>
      </c>
      <c r="E26" s="1" t="s">
        <v>81</v>
      </c>
      <c r="G26" s="1" t="s">
        <v>31</v>
      </c>
      <c r="I26" s="74" t="n">
        <v>310000</v>
      </c>
      <c r="J26" s="51"/>
      <c r="K26" s="9"/>
      <c r="M26" s="52" t="n">
        <f aca="false">N26/1000</f>
        <v>7.75</v>
      </c>
      <c r="N26" s="7" t="n">
        <v>7750</v>
      </c>
      <c r="O26" s="1" t="s">
        <v>32</v>
      </c>
      <c r="P26" s="1" t="s">
        <v>33</v>
      </c>
      <c r="Q26" s="9" t="s">
        <v>39</v>
      </c>
      <c r="R26" s="10" t="n">
        <v>37257</v>
      </c>
      <c r="S26" s="9" t="n">
        <v>2.9</v>
      </c>
      <c r="T26" s="9" t="s">
        <v>87</v>
      </c>
      <c r="U26" s="72"/>
      <c r="V26" s="55"/>
      <c r="W26" s="9"/>
      <c r="X26" s="9"/>
      <c r="Y26" s="9"/>
      <c r="Z26" s="2" t="n">
        <f aca="false">I26+K26</f>
        <v>310000</v>
      </c>
      <c r="AA26" s="2" t="n">
        <f aca="false">N26</f>
        <v>7750</v>
      </c>
      <c r="AB26" s="2" t="n">
        <v>1</v>
      </c>
      <c r="AC26" s="62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</row>
    <row r="27" customFormat="false" ht="18" hidden="false" customHeight="true" outlineLevel="0" collapsed="false">
      <c r="A27" s="1" t="s">
        <v>88</v>
      </c>
      <c r="C27" s="49" t="n">
        <v>37174</v>
      </c>
      <c r="E27" s="1" t="s">
        <v>89</v>
      </c>
      <c r="G27" s="1" t="s">
        <v>31</v>
      </c>
      <c r="I27" s="74"/>
      <c r="J27" s="51"/>
      <c r="K27" s="9" t="n">
        <v>40000</v>
      </c>
      <c r="M27" s="52" t="n">
        <f aca="false">N27/1000</f>
        <v>0.19885</v>
      </c>
      <c r="N27" s="7" t="n">
        <v>198.85</v>
      </c>
      <c r="O27" s="1" t="s">
        <v>90</v>
      </c>
      <c r="P27" s="1" t="s">
        <v>61</v>
      </c>
      <c r="Q27" s="9" t="s">
        <v>54</v>
      </c>
      <c r="R27" s="10" t="s">
        <v>91</v>
      </c>
      <c r="S27" s="9" t="s">
        <v>55</v>
      </c>
      <c r="T27" s="9" t="s">
        <v>92</v>
      </c>
      <c r="U27" s="72"/>
      <c r="V27" s="55"/>
      <c r="W27" s="9"/>
      <c r="X27" s="9"/>
      <c r="Y27" s="9"/>
      <c r="Z27" s="2" t="n">
        <f aca="false">I27+K27</f>
        <v>40000</v>
      </c>
      <c r="AA27" s="2" t="n">
        <f aca="false">N27</f>
        <v>198.85</v>
      </c>
      <c r="AB27" s="2" t="n">
        <v>1</v>
      </c>
      <c r="AC27" s="62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</row>
    <row r="28" customFormat="false" ht="20.25" hidden="false" customHeight="true" outlineLevel="0" collapsed="false">
      <c r="A28" s="1" t="s">
        <v>88</v>
      </c>
      <c r="C28" s="49" t="n">
        <v>37175</v>
      </c>
      <c r="E28" s="1" t="s">
        <v>89</v>
      </c>
      <c r="G28" s="1" t="s">
        <v>31</v>
      </c>
      <c r="I28" s="75"/>
      <c r="J28" s="51"/>
      <c r="K28" s="51" t="n">
        <v>40000</v>
      </c>
      <c r="M28" s="52" t="n">
        <f aca="false">N28/1000</f>
        <v>-0.19885</v>
      </c>
      <c r="N28" s="7" t="n">
        <v>-198.85</v>
      </c>
      <c r="O28" s="1" t="s">
        <v>90</v>
      </c>
      <c r="P28" s="1" t="s">
        <v>61</v>
      </c>
      <c r="Q28" s="9" t="s">
        <v>54</v>
      </c>
      <c r="R28" s="10" t="s">
        <v>93</v>
      </c>
      <c r="S28" s="9" t="s">
        <v>55</v>
      </c>
      <c r="T28" s="9" t="s">
        <v>92</v>
      </c>
      <c r="U28" s="72"/>
      <c r="V28" s="55"/>
      <c r="W28" s="9"/>
      <c r="X28" s="9"/>
      <c r="Y28" s="9"/>
      <c r="Z28" s="2" t="n">
        <f aca="false">I28+K28</f>
        <v>40000</v>
      </c>
      <c r="AA28" s="2" t="n">
        <f aca="false">N28</f>
        <v>-198.85</v>
      </c>
      <c r="AB28" s="2" t="n">
        <v>1</v>
      </c>
      <c r="AC28" s="62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</row>
    <row r="29" customFormat="false" ht="20.25" hidden="false" customHeight="true" outlineLevel="0" collapsed="false">
      <c r="A29" s="1" t="s">
        <v>94</v>
      </c>
      <c r="C29" s="49" t="n">
        <v>37175</v>
      </c>
      <c r="E29" s="1" t="s">
        <v>95</v>
      </c>
      <c r="G29" s="1" t="s">
        <v>31</v>
      </c>
      <c r="I29" s="75"/>
      <c r="J29" s="51"/>
      <c r="K29" s="51" t="n">
        <v>150000</v>
      </c>
      <c r="M29" s="52" t="n">
        <f aca="false">N29/1000</f>
        <v>0</v>
      </c>
      <c r="N29" s="7" t="n">
        <v>0</v>
      </c>
      <c r="O29" s="1" t="s">
        <v>66</v>
      </c>
      <c r="P29" s="1" t="s">
        <v>96</v>
      </c>
      <c r="Q29" s="9" t="s">
        <v>39</v>
      </c>
      <c r="R29" s="10" t="n">
        <v>37196</v>
      </c>
      <c r="S29" s="9" t="n">
        <v>2.415</v>
      </c>
      <c r="T29" s="9" t="s">
        <v>97</v>
      </c>
      <c r="U29" s="72"/>
      <c r="V29" s="55"/>
      <c r="W29" s="9"/>
      <c r="X29" s="9"/>
      <c r="Y29" s="9"/>
      <c r="Z29" s="2" t="n">
        <f aca="false">I29+K29</f>
        <v>150000</v>
      </c>
      <c r="AA29" s="2" t="n">
        <f aca="false">N29</f>
        <v>0</v>
      </c>
      <c r="AB29" s="2" t="n">
        <v>1</v>
      </c>
      <c r="AC29" s="62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</row>
    <row r="30" customFormat="false" ht="18" hidden="false" customHeight="true" outlineLevel="0" collapsed="false">
      <c r="A30" s="1" t="s">
        <v>98</v>
      </c>
      <c r="C30" s="49" t="n">
        <v>37175</v>
      </c>
      <c r="E30" s="1" t="s">
        <v>81</v>
      </c>
      <c r="G30" s="1" t="s">
        <v>31</v>
      </c>
      <c r="I30" s="75" t="n">
        <v>150000</v>
      </c>
      <c r="J30" s="51"/>
      <c r="K30" s="51"/>
      <c r="M30" s="52" t="n">
        <f aca="false">N30/1000</f>
        <v>2.25</v>
      </c>
      <c r="N30" s="7" t="n">
        <v>2250</v>
      </c>
      <c r="O30" s="1" t="s">
        <v>37</v>
      </c>
      <c r="P30" s="1" t="s">
        <v>99</v>
      </c>
      <c r="Q30" s="9" t="s">
        <v>67</v>
      </c>
      <c r="R30" s="76" t="s">
        <v>100</v>
      </c>
      <c r="S30" s="9" t="n">
        <v>2.515</v>
      </c>
      <c r="T30" s="9" t="s">
        <v>101</v>
      </c>
      <c r="U30" s="72"/>
      <c r="V30" s="55"/>
      <c r="W30" s="9"/>
      <c r="X30" s="9"/>
      <c r="Y30" s="9"/>
      <c r="Z30" s="2" t="n">
        <f aca="false">I30+K30</f>
        <v>150000</v>
      </c>
      <c r="AA30" s="2" t="n">
        <f aca="false">N30</f>
        <v>2250</v>
      </c>
      <c r="AB30" s="2" t="n">
        <v>1</v>
      </c>
      <c r="AC30" s="62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</row>
    <row r="31" customFormat="false" ht="18" hidden="false" customHeight="true" outlineLevel="0" collapsed="false">
      <c r="A31" s="1" t="s">
        <v>102</v>
      </c>
      <c r="C31" s="49" t="n">
        <v>37175</v>
      </c>
      <c r="E31" s="1" t="s">
        <v>81</v>
      </c>
      <c r="G31" s="1" t="s">
        <v>31</v>
      </c>
      <c r="I31" s="75" t="n">
        <v>1845000</v>
      </c>
      <c r="J31" s="51"/>
      <c r="K31" s="51"/>
      <c r="M31" s="52" t="n">
        <f aca="false">N31/1000</f>
        <v>27.375</v>
      </c>
      <c r="N31" s="7" t="n">
        <v>27375</v>
      </c>
      <c r="O31" s="1" t="s">
        <v>37</v>
      </c>
      <c r="P31" s="1" t="s">
        <v>33</v>
      </c>
      <c r="Q31" s="9" t="s">
        <v>34</v>
      </c>
      <c r="R31" s="76" t="s">
        <v>103</v>
      </c>
      <c r="S31" s="9" t="n">
        <v>2.965</v>
      </c>
      <c r="T31" s="9" t="s">
        <v>87</v>
      </c>
      <c r="U31" s="72"/>
      <c r="V31" s="55"/>
      <c r="W31" s="9"/>
      <c r="X31" s="9"/>
      <c r="Y31" s="9"/>
      <c r="Z31" s="2" t="n">
        <f aca="false">I31+K31</f>
        <v>1845000</v>
      </c>
      <c r="AA31" s="2" t="n">
        <f aca="false">N31</f>
        <v>27375</v>
      </c>
      <c r="AB31" s="2" t="n">
        <v>1</v>
      </c>
      <c r="AC31" s="62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</row>
    <row r="32" customFormat="false" ht="18" hidden="false" customHeight="true" outlineLevel="0" collapsed="false">
      <c r="A32" s="1" t="s">
        <v>104</v>
      </c>
      <c r="C32" s="49" t="n">
        <v>37175</v>
      </c>
      <c r="E32" s="1" t="s">
        <v>58</v>
      </c>
      <c r="G32" s="1" t="s">
        <v>31</v>
      </c>
      <c r="I32" s="75" t="n">
        <v>10000</v>
      </c>
      <c r="J32" s="51"/>
      <c r="K32" s="51"/>
      <c r="M32" s="52" t="n">
        <v>8.9</v>
      </c>
      <c r="N32" s="7" t="n">
        <v>8895</v>
      </c>
      <c r="O32" s="1" t="s">
        <v>32</v>
      </c>
      <c r="P32" s="1" t="s">
        <v>38</v>
      </c>
      <c r="Q32" s="9" t="s">
        <v>34</v>
      </c>
      <c r="R32" s="10" t="s">
        <v>59</v>
      </c>
      <c r="S32" s="9" t="n">
        <v>2.285</v>
      </c>
      <c r="U32" s="72"/>
      <c r="V32" s="55"/>
      <c r="W32" s="9"/>
      <c r="X32" s="9"/>
      <c r="Y32" s="9"/>
      <c r="Z32" s="2" t="n">
        <f aca="false">I32+K32</f>
        <v>10000</v>
      </c>
      <c r="AA32" s="2" t="n">
        <f aca="false">N32</f>
        <v>8895</v>
      </c>
      <c r="AB32" s="2" t="n">
        <v>1</v>
      </c>
      <c r="AC32" s="62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</row>
    <row r="33" customFormat="false" ht="18" hidden="false" customHeight="true" outlineLevel="0" collapsed="false">
      <c r="A33" s="1" t="s">
        <v>105</v>
      </c>
      <c r="C33" s="49" t="n">
        <v>37175</v>
      </c>
      <c r="E33" s="1" t="s">
        <v>106</v>
      </c>
      <c r="G33" s="1" t="s">
        <v>31</v>
      </c>
      <c r="I33" s="75" t="n">
        <v>27200</v>
      </c>
      <c r="J33" s="51"/>
      <c r="K33" s="51"/>
      <c r="M33" s="52" t="n">
        <f aca="false">N33/1000</f>
        <v>1.36</v>
      </c>
      <c r="N33" s="7" t="n">
        <v>1360</v>
      </c>
      <c r="O33" s="1" t="s">
        <v>48</v>
      </c>
      <c r="P33" s="1" t="s">
        <v>38</v>
      </c>
      <c r="Q33" s="9" t="s">
        <v>34</v>
      </c>
      <c r="R33" s="10" t="s">
        <v>40</v>
      </c>
      <c r="S33" s="9" t="n">
        <v>2.845</v>
      </c>
      <c r="U33" s="72"/>
      <c r="V33" s="55"/>
      <c r="W33" s="9"/>
      <c r="X33" s="9"/>
      <c r="Y33" s="9"/>
      <c r="Z33" s="2" t="n">
        <f aca="false">I33+K33</f>
        <v>27200</v>
      </c>
      <c r="AA33" s="2" t="n">
        <f aca="false">N33</f>
        <v>1360</v>
      </c>
      <c r="AB33" s="2" t="n">
        <v>1</v>
      </c>
      <c r="AC33" s="62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</row>
    <row r="34" customFormat="false" ht="18" hidden="false" customHeight="true" outlineLevel="0" collapsed="false">
      <c r="A34" s="1" t="s">
        <v>107</v>
      </c>
      <c r="C34" s="49" t="n">
        <v>37176</v>
      </c>
      <c r="E34" s="1" t="s">
        <v>30</v>
      </c>
      <c r="G34" s="1" t="s">
        <v>31</v>
      </c>
      <c r="I34" s="75" t="n">
        <f aca="false">5443*31</f>
        <v>168733</v>
      </c>
      <c r="J34" s="51"/>
      <c r="K34" s="51"/>
      <c r="M34" s="52" t="n">
        <f aca="false">N34/1000</f>
        <v>0</v>
      </c>
      <c r="N34" s="7" t="n">
        <v>0</v>
      </c>
      <c r="O34" s="1" t="s">
        <v>32</v>
      </c>
      <c r="P34" s="1" t="s">
        <v>38</v>
      </c>
      <c r="Q34" s="9" t="s">
        <v>34</v>
      </c>
      <c r="R34" s="10" t="n">
        <v>37226</v>
      </c>
      <c r="S34" s="9" t="n">
        <v>2.8225</v>
      </c>
      <c r="U34" s="72"/>
      <c r="V34" s="55"/>
      <c r="W34" s="9"/>
      <c r="X34" s="9"/>
      <c r="Y34" s="9"/>
      <c r="Z34" s="2" t="n">
        <f aca="false">I34+K34</f>
        <v>168733</v>
      </c>
      <c r="AA34" s="2" t="n">
        <f aca="false">N34</f>
        <v>0</v>
      </c>
      <c r="AB34" s="2" t="n">
        <v>1</v>
      </c>
      <c r="AC34" s="62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</row>
    <row r="35" customFormat="false" ht="18" hidden="false" customHeight="true" outlineLevel="0" collapsed="false">
      <c r="A35" s="1" t="s">
        <v>108</v>
      </c>
      <c r="C35" s="49" t="n">
        <v>37179</v>
      </c>
      <c r="E35" s="1" t="s">
        <v>109</v>
      </c>
      <c r="G35" s="1" t="s">
        <v>31</v>
      </c>
      <c r="I35" s="75" t="s">
        <v>110</v>
      </c>
      <c r="J35" s="51"/>
      <c r="K35" s="51"/>
      <c r="M35" s="52" t="n">
        <f aca="false">N35/1000</f>
        <v>-7.55</v>
      </c>
      <c r="N35" s="7" t="n">
        <v>-7550</v>
      </c>
      <c r="O35" s="1" t="s">
        <v>111</v>
      </c>
      <c r="P35" s="1" t="s">
        <v>112</v>
      </c>
      <c r="Q35" s="9" t="s">
        <v>34</v>
      </c>
      <c r="R35" s="10" t="s">
        <v>113</v>
      </c>
      <c r="S35" s="9" t="n">
        <v>5</v>
      </c>
      <c r="T35" s="9" t="s">
        <v>114</v>
      </c>
      <c r="U35" s="72"/>
      <c r="V35" s="55"/>
      <c r="W35" s="9" t="n">
        <v>0</v>
      </c>
      <c r="X35" s="9" t="n">
        <v>7550</v>
      </c>
      <c r="Y35" s="9" t="n">
        <v>1</v>
      </c>
      <c r="AC35" s="62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  <c r="IW35" s="9"/>
    </row>
    <row r="36" customFormat="false" ht="18" hidden="false" customHeight="true" outlineLevel="0" collapsed="false">
      <c r="A36" s="1" t="s">
        <v>115</v>
      </c>
      <c r="C36" s="49" t="n">
        <v>37179</v>
      </c>
      <c r="E36" s="1" t="s">
        <v>116</v>
      </c>
      <c r="G36" s="1" t="s">
        <v>31</v>
      </c>
      <c r="I36" s="75" t="n">
        <v>645000</v>
      </c>
      <c r="J36" s="51"/>
      <c r="K36" s="51"/>
      <c r="M36" s="52" t="n">
        <f aca="false">N36/1000</f>
        <v>-3.225</v>
      </c>
      <c r="N36" s="7" t="n">
        <v>-3225</v>
      </c>
      <c r="O36" s="1" t="s">
        <v>111</v>
      </c>
      <c r="P36" s="1" t="s">
        <v>117</v>
      </c>
      <c r="Q36" s="9" t="s">
        <v>67</v>
      </c>
      <c r="R36" s="10" t="s">
        <v>118</v>
      </c>
      <c r="S36" s="9" t="n">
        <v>-0.0125</v>
      </c>
      <c r="T36" s="9" t="s">
        <v>73</v>
      </c>
      <c r="U36" s="72"/>
      <c r="V36" s="55"/>
      <c r="W36" s="9" t="n">
        <v>645000</v>
      </c>
      <c r="X36" s="9" t="n">
        <v>3225</v>
      </c>
      <c r="Y36" s="9" t="n">
        <v>1</v>
      </c>
      <c r="AC36" s="62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D36" s="9"/>
      <c r="HE36" s="9"/>
      <c r="HF36" s="9"/>
      <c r="HG36" s="9"/>
      <c r="HH36" s="9"/>
      <c r="HI36" s="9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E36" s="9"/>
      <c r="IF36" s="9"/>
      <c r="IG36" s="9"/>
      <c r="IH36" s="9"/>
      <c r="II36" s="9"/>
      <c r="IJ36" s="9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  <c r="IW36" s="9"/>
    </row>
    <row r="37" customFormat="false" ht="18" hidden="false" customHeight="true" outlineLevel="0" collapsed="false">
      <c r="A37" s="1" t="s">
        <v>102</v>
      </c>
      <c r="C37" s="49" t="n">
        <v>37175</v>
      </c>
      <c r="E37" s="1" t="s">
        <v>81</v>
      </c>
      <c r="G37" s="1" t="s">
        <v>31</v>
      </c>
      <c r="I37" s="75" t="n">
        <v>910000</v>
      </c>
      <c r="J37" s="51"/>
      <c r="K37" s="51"/>
      <c r="M37" s="52" t="n">
        <f aca="false">N37/1000</f>
        <v>0</v>
      </c>
      <c r="N37" s="7" t="n">
        <v>0</v>
      </c>
      <c r="O37" s="1" t="s">
        <v>37</v>
      </c>
      <c r="P37" s="1" t="s">
        <v>33</v>
      </c>
      <c r="Q37" s="9" t="s">
        <v>34</v>
      </c>
      <c r="R37" s="76" t="s">
        <v>119</v>
      </c>
      <c r="S37" s="9" t="n">
        <v>2.94</v>
      </c>
      <c r="T37" s="9" t="s">
        <v>87</v>
      </c>
      <c r="U37" s="72"/>
      <c r="V37" s="55"/>
      <c r="W37" s="9"/>
      <c r="X37" s="9"/>
      <c r="Y37" s="9"/>
      <c r="Z37" s="2" t="n">
        <f aca="false">I37+K37</f>
        <v>910000</v>
      </c>
      <c r="AA37" s="2" t="n">
        <f aca="false">N37</f>
        <v>0</v>
      </c>
      <c r="AB37" s="2" t="n">
        <v>1</v>
      </c>
      <c r="AC37" s="62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</row>
    <row r="38" customFormat="false" ht="18" hidden="false" customHeight="true" outlineLevel="0" collapsed="false">
      <c r="A38" s="1" t="s">
        <v>120</v>
      </c>
      <c r="C38" s="49" t="n">
        <v>37180</v>
      </c>
      <c r="E38" s="1" t="s">
        <v>30</v>
      </c>
      <c r="G38" s="1" t="s">
        <v>31</v>
      </c>
      <c r="I38" s="75" t="n">
        <v>303025</v>
      </c>
      <c r="J38" s="51"/>
      <c r="K38" s="51"/>
      <c r="M38" s="52" t="n">
        <f aca="false">N38/1000</f>
        <v>0</v>
      </c>
      <c r="N38" s="7" t="n">
        <v>0</v>
      </c>
      <c r="O38" s="1" t="s">
        <v>121</v>
      </c>
      <c r="P38" s="1" t="s">
        <v>61</v>
      </c>
      <c r="Q38" s="9" t="s">
        <v>34</v>
      </c>
      <c r="R38" s="76" t="s">
        <v>122</v>
      </c>
      <c r="S38" s="9" t="n">
        <v>2.8825</v>
      </c>
      <c r="T38" s="9" t="s">
        <v>35</v>
      </c>
      <c r="U38" s="72"/>
      <c r="V38" s="55"/>
      <c r="W38" s="9"/>
      <c r="X38" s="9"/>
      <c r="Y38" s="9"/>
      <c r="Z38" s="2" t="n">
        <f aca="false">I38+K38</f>
        <v>303025</v>
      </c>
      <c r="AA38" s="2" t="n">
        <f aca="false">N38</f>
        <v>0</v>
      </c>
      <c r="AB38" s="2" t="n">
        <v>1</v>
      </c>
      <c r="AC38" s="62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D38" s="9"/>
      <c r="HE38" s="9"/>
      <c r="HF38" s="9"/>
      <c r="HG38" s="9"/>
      <c r="HH38" s="9"/>
      <c r="HI38" s="9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</row>
    <row r="39" customFormat="false" ht="18" hidden="false" customHeight="true" outlineLevel="0" collapsed="false">
      <c r="A39" s="1" t="n">
        <v>1094278</v>
      </c>
      <c r="C39" s="49" t="n">
        <v>37180</v>
      </c>
      <c r="E39" s="1" t="s">
        <v>123</v>
      </c>
      <c r="G39" s="1" t="s">
        <v>31</v>
      </c>
      <c r="I39" s="75" t="n">
        <v>917023</v>
      </c>
      <c r="J39" s="51"/>
      <c r="K39" s="51"/>
      <c r="M39" s="52" t="n">
        <f aca="false">N39/1000</f>
        <v>0</v>
      </c>
      <c r="N39" s="7" t="n">
        <v>0</v>
      </c>
      <c r="O39" s="1" t="s">
        <v>124</v>
      </c>
      <c r="P39" s="1" t="s">
        <v>83</v>
      </c>
      <c r="Q39" s="9" t="s">
        <v>34</v>
      </c>
      <c r="R39" s="76" t="s">
        <v>125</v>
      </c>
      <c r="S39" s="9" t="n">
        <v>0.0025</v>
      </c>
      <c r="T39" s="9" t="s">
        <v>126</v>
      </c>
      <c r="U39" s="72"/>
      <c r="V39" s="55"/>
      <c r="W39" s="9"/>
      <c r="X39" s="9"/>
      <c r="Y39" s="9"/>
      <c r="Z39" s="2" t="n">
        <f aca="false">I39+K39</f>
        <v>917023</v>
      </c>
      <c r="AA39" s="2" t="n">
        <f aca="false">N39</f>
        <v>0</v>
      </c>
      <c r="AB39" s="2" t="n">
        <v>1</v>
      </c>
      <c r="AC39" s="62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  <c r="HD39" s="9"/>
      <c r="HE39" s="9"/>
      <c r="HF39" s="9"/>
      <c r="HG39" s="9"/>
      <c r="HH39" s="9"/>
      <c r="HI39" s="9"/>
      <c r="HJ39" s="9"/>
      <c r="HK39" s="9"/>
      <c r="HL39" s="9"/>
      <c r="HM39" s="9"/>
      <c r="HN39" s="9"/>
      <c r="HO39" s="9"/>
      <c r="HP39" s="9"/>
      <c r="HQ39" s="9"/>
      <c r="HR39" s="9"/>
      <c r="HS39" s="9"/>
      <c r="HT39" s="9"/>
      <c r="HU39" s="9"/>
      <c r="HV39" s="9"/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  <c r="IS39" s="9"/>
      <c r="IT39" s="9"/>
      <c r="IU39" s="9"/>
      <c r="IV39" s="9"/>
      <c r="IW39" s="9"/>
    </row>
    <row r="40" customFormat="false" ht="18" hidden="false" customHeight="true" outlineLevel="0" collapsed="false">
      <c r="A40" s="1" t="s">
        <v>127</v>
      </c>
      <c r="C40" s="49" t="n">
        <v>37180</v>
      </c>
      <c r="E40" s="1" t="s">
        <v>128</v>
      </c>
      <c r="G40" s="1" t="s">
        <v>31</v>
      </c>
      <c r="I40" s="75" t="n">
        <v>450000</v>
      </c>
      <c r="J40" s="51"/>
      <c r="K40" s="51"/>
      <c r="M40" s="52" t="n">
        <f aca="false">N40/1000</f>
        <v>2.79</v>
      </c>
      <c r="N40" s="7" t="n">
        <v>2790</v>
      </c>
      <c r="O40" s="1" t="s">
        <v>48</v>
      </c>
      <c r="P40" s="1" t="s">
        <v>117</v>
      </c>
      <c r="Q40" s="9" t="s">
        <v>67</v>
      </c>
      <c r="R40" s="76" t="s">
        <v>129</v>
      </c>
      <c r="S40" s="9" t="n">
        <v>2.2</v>
      </c>
      <c r="T40" s="9" t="s">
        <v>130</v>
      </c>
      <c r="U40" s="72"/>
      <c r="V40" s="55"/>
      <c r="W40" s="9"/>
      <c r="X40" s="9"/>
      <c r="Y40" s="9"/>
      <c r="Z40" s="2" t="n">
        <f aca="false">I40+K40</f>
        <v>450000</v>
      </c>
      <c r="AA40" s="2" t="n">
        <f aca="false">N40</f>
        <v>2790</v>
      </c>
      <c r="AB40" s="2" t="n">
        <v>1</v>
      </c>
      <c r="AC40" s="62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</row>
    <row r="41" customFormat="false" ht="19.5" hidden="false" customHeight="true" outlineLevel="0" collapsed="false">
      <c r="A41" s="1" t="s">
        <v>131</v>
      </c>
      <c r="C41" s="49" t="n">
        <v>37180</v>
      </c>
      <c r="E41" s="1" t="s">
        <v>128</v>
      </c>
      <c r="G41" s="1" t="s">
        <v>31</v>
      </c>
      <c r="I41" s="75"/>
      <c r="J41" s="51"/>
      <c r="K41" s="51" t="n">
        <v>450000</v>
      </c>
      <c r="M41" s="52" t="n">
        <f aca="false">N41/1000</f>
        <v>0</v>
      </c>
      <c r="N41" s="7" t="n">
        <v>0</v>
      </c>
      <c r="O41" s="1" t="s">
        <v>48</v>
      </c>
      <c r="P41" s="1" t="s">
        <v>117</v>
      </c>
      <c r="Q41" s="9" t="s">
        <v>54</v>
      </c>
      <c r="R41" s="76" t="s">
        <v>129</v>
      </c>
      <c r="S41" s="9" t="n">
        <v>2.2</v>
      </c>
      <c r="T41" s="9" t="s">
        <v>130</v>
      </c>
      <c r="U41" s="72"/>
      <c r="V41" s="55"/>
      <c r="W41" s="9"/>
      <c r="X41" s="9"/>
      <c r="Y41" s="9"/>
      <c r="Z41" s="2" t="n">
        <f aca="false">I41+K41</f>
        <v>450000</v>
      </c>
      <c r="AA41" s="2" t="n">
        <f aca="false">N41</f>
        <v>0</v>
      </c>
      <c r="AB41" s="2" t="n">
        <v>1</v>
      </c>
      <c r="AC41" s="62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</row>
    <row r="42" customFormat="false" ht="18.75" hidden="false" customHeight="true" outlineLevel="0" collapsed="false">
      <c r="A42" s="1" t="n">
        <v>1109358</v>
      </c>
      <c r="C42" s="49" t="n">
        <v>37180</v>
      </c>
      <c r="E42" s="1" t="s">
        <v>132</v>
      </c>
      <c r="G42" s="1" t="s">
        <v>31</v>
      </c>
      <c r="I42" s="75"/>
      <c r="J42" s="51"/>
      <c r="K42" s="51" t="n">
        <v>140000</v>
      </c>
      <c r="M42" s="52" t="n">
        <f aca="false">N42/1000</f>
        <v>0.7</v>
      </c>
      <c r="N42" s="7" t="n">
        <v>700</v>
      </c>
      <c r="O42" s="1" t="s">
        <v>32</v>
      </c>
      <c r="P42" s="1" t="s">
        <v>83</v>
      </c>
      <c r="Q42" s="9" t="s">
        <v>39</v>
      </c>
      <c r="R42" s="76" t="s">
        <v>133</v>
      </c>
      <c r="S42" s="9" t="n">
        <v>2.31</v>
      </c>
      <c r="T42" s="9" t="s">
        <v>87</v>
      </c>
      <c r="U42" s="72"/>
      <c r="V42" s="55"/>
      <c r="W42" s="9"/>
      <c r="X42" s="9"/>
      <c r="Y42" s="9"/>
      <c r="Z42" s="2" t="n">
        <f aca="false">I42+K42</f>
        <v>140000</v>
      </c>
      <c r="AA42" s="2" t="n">
        <f aca="false">N42</f>
        <v>700</v>
      </c>
      <c r="AB42" s="2" t="n">
        <v>1</v>
      </c>
      <c r="AC42" s="62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</row>
    <row r="43" customFormat="false" ht="18.75" hidden="false" customHeight="true" outlineLevel="0" collapsed="false">
      <c r="A43" s="1" t="s">
        <v>134</v>
      </c>
      <c r="C43" s="49" t="n">
        <v>37181</v>
      </c>
      <c r="E43" s="1" t="s">
        <v>135</v>
      </c>
      <c r="G43" s="1" t="s">
        <v>31</v>
      </c>
      <c r="I43" s="75"/>
      <c r="J43" s="51"/>
      <c r="K43" s="51" t="n">
        <v>1510000</v>
      </c>
      <c r="M43" s="52" t="n">
        <f aca="false">N43/1000</f>
        <v>3.775</v>
      </c>
      <c r="N43" s="7" t="n">
        <v>3775</v>
      </c>
      <c r="O43" s="1" t="s">
        <v>66</v>
      </c>
      <c r="P43" s="1" t="s">
        <v>117</v>
      </c>
      <c r="Q43" s="9" t="s">
        <v>54</v>
      </c>
      <c r="R43" s="76" t="s">
        <v>136</v>
      </c>
      <c r="S43" s="9" t="n">
        <v>0.025</v>
      </c>
      <c r="T43" s="9" t="s">
        <v>137</v>
      </c>
      <c r="U43" s="72"/>
      <c r="V43" s="55"/>
      <c r="W43" s="9"/>
      <c r="X43" s="9"/>
      <c r="Y43" s="9"/>
      <c r="Z43" s="2" t="n">
        <f aca="false">I43+K43</f>
        <v>1510000</v>
      </c>
      <c r="AA43" s="2" t="n">
        <f aca="false">N43</f>
        <v>3775</v>
      </c>
      <c r="AB43" s="2" t="n">
        <v>1</v>
      </c>
      <c r="AC43" s="62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</row>
    <row r="44" customFormat="false" ht="18.75" hidden="false" customHeight="true" outlineLevel="0" collapsed="false">
      <c r="A44" s="1" t="s">
        <v>138</v>
      </c>
      <c r="C44" s="49" t="n">
        <v>37181</v>
      </c>
      <c r="E44" s="1" t="s">
        <v>139</v>
      </c>
      <c r="G44" s="1" t="s">
        <v>31</v>
      </c>
      <c r="I44" s="75"/>
      <c r="J44" s="51"/>
      <c r="K44" s="51" t="n">
        <v>10000</v>
      </c>
      <c r="M44" s="52" t="n">
        <f aca="false">N44/1000</f>
        <v>0.5</v>
      </c>
      <c r="N44" s="7" t="n">
        <v>500</v>
      </c>
      <c r="O44" s="1" t="s">
        <v>32</v>
      </c>
      <c r="P44" s="1" t="s">
        <v>38</v>
      </c>
      <c r="Q44" s="9" t="s">
        <v>39</v>
      </c>
      <c r="R44" s="76" t="s">
        <v>140</v>
      </c>
      <c r="S44" s="9" t="n">
        <v>2.9</v>
      </c>
      <c r="U44" s="72"/>
      <c r="V44" s="55"/>
      <c r="W44" s="9"/>
      <c r="X44" s="9"/>
      <c r="Y44" s="9"/>
      <c r="Z44" s="2" t="n">
        <f aca="false">I44+K44</f>
        <v>10000</v>
      </c>
      <c r="AA44" s="2" t="n">
        <f aca="false">N44</f>
        <v>500</v>
      </c>
      <c r="AB44" s="2" t="n">
        <v>1</v>
      </c>
      <c r="AC44" s="62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</row>
    <row r="45" customFormat="false" ht="18.75" hidden="false" customHeight="true" outlineLevel="0" collapsed="false">
      <c r="A45" s="1" t="s">
        <v>141</v>
      </c>
      <c r="C45" s="49" t="n">
        <v>37182</v>
      </c>
      <c r="E45" s="1" t="s">
        <v>142</v>
      </c>
      <c r="G45" s="1" t="s">
        <v>31</v>
      </c>
      <c r="I45" s="75"/>
      <c r="J45" s="51"/>
      <c r="K45" s="51" t="n">
        <v>310000</v>
      </c>
      <c r="M45" s="52" t="n">
        <f aca="false">N45/1000</f>
        <v>0.775</v>
      </c>
      <c r="N45" s="7" t="n">
        <v>775</v>
      </c>
      <c r="O45" s="1" t="s">
        <v>66</v>
      </c>
      <c r="P45" s="1" t="s">
        <v>33</v>
      </c>
      <c r="Q45" s="9" t="s">
        <v>39</v>
      </c>
      <c r="R45" s="76" t="s">
        <v>122</v>
      </c>
      <c r="S45" s="9" t="n">
        <v>0.0925</v>
      </c>
      <c r="T45" s="9" t="s">
        <v>143</v>
      </c>
      <c r="U45" s="72"/>
      <c r="V45" s="55"/>
      <c r="W45" s="9"/>
      <c r="X45" s="9"/>
      <c r="Y45" s="9"/>
      <c r="Z45" s="2" t="n">
        <f aca="false">I45+K45</f>
        <v>310000</v>
      </c>
      <c r="AA45" s="2" t="n">
        <f aca="false">N45</f>
        <v>775</v>
      </c>
      <c r="AB45" s="2" t="n">
        <v>1</v>
      </c>
      <c r="AC45" s="62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</row>
    <row r="46" customFormat="false" ht="18" hidden="false" customHeight="true" outlineLevel="0" collapsed="false">
      <c r="A46" s="56" t="s">
        <v>144</v>
      </c>
      <c r="C46" s="77" t="n">
        <v>37183</v>
      </c>
      <c r="E46" s="1" t="s">
        <v>145</v>
      </c>
      <c r="G46" s="78" t="s">
        <v>31</v>
      </c>
      <c r="H46" s="9"/>
      <c r="I46" s="79"/>
      <c r="J46" s="80"/>
      <c r="K46" s="81" t="n">
        <v>310000</v>
      </c>
      <c r="M46" s="52" t="n">
        <f aca="false">N46/1000</f>
        <v>-0.31</v>
      </c>
      <c r="N46" s="7" t="n">
        <v>-310</v>
      </c>
      <c r="O46" s="1" t="s">
        <v>121</v>
      </c>
      <c r="P46" s="1" t="s">
        <v>146</v>
      </c>
      <c r="Q46" s="9" t="s">
        <v>39</v>
      </c>
      <c r="R46" s="10" t="n">
        <v>37226</v>
      </c>
      <c r="S46" s="9" t="n">
        <v>2.66</v>
      </c>
      <c r="U46" s="9"/>
      <c r="V46" s="82"/>
      <c r="W46" s="9"/>
      <c r="X46" s="9"/>
      <c r="Y46" s="9"/>
      <c r="Z46" s="2" t="n">
        <f aca="false">I46+K46</f>
        <v>310000</v>
      </c>
      <c r="AA46" s="2" t="n">
        <f aca="false">N46</f>
        <v>-310</v>
      </c>
      <c r="AB46" s="80" t="n">
        <v>1</v>
      </c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</row>
    <row r="47" customFormat="false" ht="18.75" hidden="false" customHeight="true" outlineLevel="0" collapsed="false">
      <c r="A47" s="1" t="s">
        <v>147</v>
      </c>
      <c r="C47" s="49" t="n">
        <v>37183</v>
      </c>
      <c r="E47" s="1" t="s">
        <v>148</v>
      </c>
      <c r="G47" s="1" t="s">
        <v>31</v>
      </c>
      <c r="I47" s="75"/>
      <c r="J47" s="51"/>
      <c r="K47" s="51" t="n">
        <v>2500</v>
      </c>
      <c r="M47" s="52" t="n">
        <f aca="false">N47/1000</f>
        <v>0.385</v>
      </c>
      <c r="N47" s="7" t="n">
        <v>385</v>
      </c>
      <c r="O47" s="1" t="s">
        <v>66</v>
      </c>
      <c r="P47" s="1" t="s">
        <v>38</v>
      </c>
      <c r="Q47" s="9" t="s">
        <v>39</v>
      </c>
      <c r="R47" s="76" t="s">
        <v>149</v>
      </c>
      <c r="S47" s="9" t="n">
        <v>2.9675</v>
      </c>
      <c r="U47" s="72"/>
      <c r="V47" s="55"/>
      <c r="W47" s="9"/>
      <c r="X47" s="9"/>
      <c r="Y47" s="9"/>
      <c r="Z47" s="2" t="n">
        <f aca="false">I47+K47</f>
        <v>2500</v>
      </c>
      <c r="AA47" s="2" t="n">
        <f aca="false">N47</f>
        <v>385</v>
      </c>
      <c r="AB47" s="2" t="n">
        <v>1</v>
      </c>
      <c r="AC47" s="62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</row>
    <row r="48" customFormat="false" ht="18" hidden="false" customHeight="true" outlineLevel="0" collapsed="false">
      <c r="A48" s="1" t="s">
        <v>150</v>
      </c>
      <c r="C48" s="49" t="n">
        <v>37183</v>
      </c>
      <c r="E48" s="1" t="s">
        <v>148</v>
      </c>
      <c r="G48" s="1" t="s">
        <v>31</v>
      </c>
      <c r="I48" s="75"/>
      <c r="J48" s="51"/>
      <c r="K48" s="51" t="n">
        <v>2500</v>
      </c>
      <c r="M48" s="52" t="n">
        <f aca="false">N48/1000</f>
        <v>0.385</v>
      </c>
      <c r="N48" s="7" t="n">
        <v>385</v>
      </c>
      <c r="O48" s="1" t="s">
        <v>66</v>
      </c>
      <c r="P48" s="1" t="s">
        <v>38</v>
      </c>
      <c r="Q48" s="9" t="s">
        <v>39</v>
      </c>
      <c r="R48" s="10" t="n">
        <v>36893</v>
      </c>
      <c r="S48" s="9" t="n">
        <v>2.98</v>
      </c>
      <c r="U48" s="72"/>
      <c r="V48" s="55"/>
      <c r="W48" s="9"/>
      <c r="X48" s="9"/>
      <c r="Y48" s="9"/>
      <c r="Z48" s="2" t="n">
        <f aca="false">I48+K48</f>
        <v>2500</v>
      </c>
      <c r="AA48" s="2" t="n">
        <f aca="false">N48</f>
        <v>385</v>
      </c>
      <c r="AB48" s="2" t="n">
        <v>1</v>
      </c>
      <c r="AC48" s="62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  <c r="GP48" s="9"/>
      <c r="GQ48" s="9"/>
      <c r="GR48" s="9"/>
      <c r="GS48" s="9"/>
      <c r="GT48" s="9"/>
      <c r="GU48" s="9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</row>
    <row r="49" customFormat="false" ht="18" hidden="false" customHeight="true" outlineLevel="0" collapsed="false">
      <c r="A49" s="83" t="s">
        <v>151</v>
      </c>
      <c r="B49" s="84"/>
      <c r="C49" s="85" t="n">
        <v>37186</v>
      </c>
      <c r="D49" s="84"/>
      <c r="E49" s="1" t="s">
        <v>139</v>
      </c>
      <c r="F49" s="84"/>
      <c r="G49" s="1" t="s">
        <v>31</v>
      </c>
      <c r="H49" s="86"/>
      <c r="I49" s="87"/>
      <c r="J49" s="88"/>
      <c r="K49" s="89" t="n">
        <f aca="false">30000*4</f>
        <v>120000</v>
      </c>
      <c r="L49" s="90"/>
      <c r="M49" s="52" t="n">
        <f aca="false">N49/1000</f>
        <v>1.195</v>
      </c>
      <c r="N49" s="91" t="n">
        <v>1195</v>
      </c>
      <c r="O49" s="1" t="s">
        <v>32</v>
      </c>
      <c r="P49" s="13" t="s">
        <v>38</v>
      </c>
      <c r="Q49" s="86" t="s">
        <v>39</v>
      </c>
      <c r="R49" s="92" t="s">
        <v>140</v>
      </c>
      <c r="S49" s="86" t="n">
        <v>3.15</v>
      </c>
      <c r="T49" s="86"/>
      <c r="U49" s="86"/>
      <c r="V49" s="93"/>
      <c r="W49" s="86"/>
      <c r="X49" s="86"/>
      <c r="Y49" s="86"/>
      <c r="Z49" s="2" t="n">
        <f aca="false">I49+K49</f>
        <v>120000</v>
      </c>
      <c r="AA49" s="2" t="n">
        <f aca="false">N49</f>
        <v>1195</v>
      </c>
      <c r="AB49" s="2" t="n">
        <v>1</v>
      </c>
      <c r="AC49" s="94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  <c r="BT49" s="86"/>
      <c r="BU49" s="86"/>
      <c r="BV49" s="86"/>
      <c r="BW49" s="86"/>
      <c r="BX49" s="86"/>
      <c r="BY49" s="86"/>
      <c r="BZ49" s="86"/>
      <c r="CA49" s="86"/>
      <c r="CB49" s="86"/>
      <c r="CC49" s="86"/>
      <c r="CD49" s="86"/>
      <c r="CE49" s="86"/>
      <c r="CF49" s="86"/>
      <c r="CG49" s="86"/>
      <c r="CH49" s="86"/>
      <c r="CI49" s="86"/>
      <c r="CJ49" s="86"/>
      <c r="CK49" s="86"/>
      <c r="CL49" s="86"/>
      <c r="CM49" s="86"/>
      <c r="CN49" s="86"/>
      <c r="CO49" s="86"/>
      <c r="CP49" s="86"/>
      <c r="CQ49" s="86"/>
      <c r="CR49" s="86"/>
      <c r="CS49" s="86"/>
      <c r="CT49" s="86"/>
      <c r="CU49" s="86"/>
      <c r="CV49" s="86"/>
      <c r="CW49" s="86"/>
      <c r="CX49" s="86"/>
      <c r="CY49" s="86"/>
      <c r="CZ49" s="86"/>
      <c r="DA49" s="86"/>
      <c r="DB49" s="86"/>
      <c r="DC49" s="86"/>
      <c r="DD49" s="86"/>
      <c r="DE49" s="86"/>
      <c r="DF49" s="86"/>
      <c r="DG49" s="86"/>
      <c r="DH49" s="86"/>
      <c r="DI49" s="86"/>
      <c r="DJ49" s="86"/>
      <c r="DK49" s="86"/>
      <c r="DL49" s="86"/>
      <c r="DM49" s="86"/>
      <c r="DN49" s="86"/>
      <c r="DO49" s="86"/>
      <c r="DP49" s="86"/>
      <c r="DQ49" s="86"/>
      <c r="DR49" s="86"/>
      <c r="DS49" s="86"/>
      <c r="DT49" s="86"/>
      <c r="DU49" s="86"/>
      <c r="DV49" s="86"/>
      <c r="DW49" s="86"/>
      <c r="DX49" s="86"/>
      <c r="DY49" s="86"/>
      <c r="DZ49" s="86"/>
      <c r="EA49" s="86"/>
      <c r="EB49" s="86"/>
      <c r="EC49" s="86"/>
      <c r="ED49" s="86"/>
      <c r="EE49" s="86"/>
      <c r="EF49" s="86"/>
      <c r="EG49" s="86"/>
      <c r="EH49" s="86"/>
      <c r="EI49" s="86"/>
      <c r="EJ49" s="86"/>
      <c r="EK49" s="86"/>
      <c r="EL49" s="86"/>
      <c r="EM49" s="86"/>
      <c r="EN49" s="86"/>
      <c r="EO49" s="86"/>
      <c r="EP49" s="86"/>
      <c r="EQ49" s="86"/>
      <c r="ER49" s="86"/>
      <c r="ES49" s="86"/>
      <c r="ET49" s="86"/>
      <c r="EU49" s="86"/>
      <c r="EV49" s="86"/>
      <c r="EW49" s="86"/>
      <c r="EX49" s="86"/>
      <c r="EY49" s="86"/>
      <c r="EZ49" s="86"/>
      <c r="FA49" s="86"/>
      <c r="FB49" s="86"/>
      <c r="FC49" s="86"/>
      <c r="FD49" s="86"/>
      <c r="FE49" s="86"/>
      <c r="FF49" s="86"/>
      <c r="FG49" s="86"/>
      <c r="FH49" s="86"/>
      <c r="FI49" s="86"/>
      <c r="FJ49" s="86"/>
      <c r="FK49" s="86"/>
      <c r="FL49" s="86"/>
      <c r="FM49" s="86"/>
      <c r="FN49" s="86"/>
      <c r="FO49" s="86"/>
      <c r="FP49" s="86"/>
      <c r="FQ49" s="86"/>
      <c r="FR49" s="86"/>
      <c r="FS49" s="86"/>
      <c r="FT49" s="86"/>
      <c r="FU49" s="86"/>
      <c r="FV49" s="86"/>
      <c r="FW49" s="86"/>
      <c r="FX49" s="86"/>
      <c r="FY49" s="86"/>
      <c r="FZ49" s="86"/>
      <c r="GA49" s="86"/>
      <c r="GB49" s="86"/>
      <c r="GC49" s="86"/>
      <c r="GD49" s="86"/>
      <c r="GE49" s="86"/>
      <c r="GF49" s="86"/>
      <c r="GG49" s="86"/>
      <c r="GH49" s="86"/>
      <c r="GI49" s="86"/>
      <c r="GJ49" s="86"/>
      <c r="GK49" s="86"/>
      <c r="GL49" s="86"/>
      <c r="GM49" s="86"/>
      <c r="GN49" s="86"/>
      <c r="GO49" s="86"/>
      <c r="GP49" s="86"/>
      <c r="GQ49" s="86"/>
      <c r="GR49" s="86"/>
      <c r="GS49" s="86"/>
      <c r="GT49" s="86"/>
      <c r="GU49" s="86"/>
      <c r="GV49" s="86"/>
      <c r="GW49" s="86"/>
      <c r="GX49" s="86"/>
      <c r="GY49" s="86"/>
      <c r="GZ49" s="86"/>
      <c r="HA49" s="86"/>
      <c r="HB49" s="86"/>
      <c r="HC49" s="86"/>
      <c r="HD49" s="86"/>
      <c r="HE49" s="86"/>
      <c r="HF49" s="86"/>
      <c r="HG49" s="86"/>
      <c r="HH49" s="86"/>
      <c r="HI49" s="86"/>
      <c r="HJ49" s="86"/>
      <c r="HK49" s="86"/>
      <c r="HL49" s="86"/>
      <c r="HM49" s="86"/>
      <c r="HN49" s="86"/>
      <c r="HO49" s="86"/>
      <c r="HP49" s="86"/>
      <c r="HQ49" s="86"/>
      <c r="HR49" s="86"/>
      <c r="HS49" s="86"/>
      <c r="HT49" s="86"/>
      <c r="HU49" s="86"/>
      <c r="HV49" s="86"/>
      <c r="HW49" s="86"/>
      <c r="HX49" s="86"/>
      <c r="HY49" s="86"/>
      <c r="HZ49" s="86"/>
      <c r="IA49" s="86"/>
      <c r="IB49" s="86"/>
      <c r="IC49" s="86"/>
      <c r="ID49" s="86"/>
      <c r="IE49" s="86"/>
      <c r="IF49" s="86"/>
      <c r="IG49" s="86"/>
      <c r="IH49" s="86"/>
      <c r="II49" s="86"/>
      <c r="IJ49" s="86"/>
      <c r="IK49" s="86"/>
      <c r="IL49" s="86"/>
      <c r="IM49" s="86"/>
      <c r="IN49" s="86"/>
      <c r="IO49" s="86"/>
      <c r="IP49" s="86"/>
      <c r="IQ49" s="86"/>
      <c r="IR49" s="86"/>
      <c r="IS49" s="86"/>
      <c r="IT49" s="86"/>
      <c r="IU49" s="86"/>
      <c r="IV49" s="86"/>
      <c r="IW49" s="86"/>
    </row>
    <row r="50" customFormat="false" ht="18" hidden="false" customHeight="true" outlineLevel="0" collapsed="false">
      <c r="A50" s="95" t="s">
        <v>152</v>
      </c>
      <c r="B50" s="96"/>
      <c r="C50" s="77" t="n">
        <v>37187</v>
      </c>
      <c r="D50" s="96"/>
      <c r="E50" s="97" t="s">
        <v>30</v>
      </c>
      <c r="F50" s="96"/>
      <c r="G50" s="78" t="s">
        <v>31</v>
      </c>
      <c r="H50" s="98"/>
      <c r="I50" s="99" t="n">
        <v>48590</v>
      </c>
      <c r="J50" s="100"/>
      <c r="K50" s="101"/>
      <c r="L50" s="102"/>
      <c r="M50" s="52" t="n">
        <f aca="false">N50/1000</f>
        <v>0.726945</v>
      </c>
      <c r="N50" s="103" t="n">
        <v>726.945</v>
      </c>
      <c r="O50" s="97" t="s">
        <v>32</v>
      </c>
      <c r="P50" s="97" t="s">
        <v>61</v>
      </c>
      <c r="Q50" s="98" t="s">
        <v>34</v>
      </c>
      <c r="R50" s="104" t="s">
        <v>45</v>
      </c>
      <c r="S50" s="98" t="n">
        <v>3.27</v>
      </c>
      <c r="T50" s="98" t="s">
        <v>35</v>
      </c>
      <c r="U50" s="98"/>
      <c r="V50" s="105"/>
      <c r="W50" s="98"/>
      <c r="X50" s="98"/>
      <c r="Y50" s="98"/>
      <c r="Z50" s="2" t="n">
        <f aca="false">I50+K50</f>
        <v>48590</v>
      </c>
      <c r="AA50" s="2" t="n">
        <f aca="false">N50</f>
        <v>726.945</v>
      </c>
      <c r="AB50" s="2" t="n">
        <v>1</v>
      </c>
      <c r="AC50" s="106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98"/>
      <c r="AY50" s="98"/>
      <c r="AZ50" s="98"/>
      <c r="BA50" s="98"/>
      <c r="BB50" s="98"/>
      <c r="BC50" s="98"/>
      <c r="BD50" s="98"/>
      <c r="BE50" s="98"/>
      <c r="BF50" s="98"/>
      <c r="BG50" s="98"/>
      <c r="BH50" s="98"/>
      <c r="BI50" s="98"/>
      <c r="BJ50" s="98"/>
      <c r="BK50" s="98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  <c r="CB50" s="98"/>
      <c r="CC50" s="98"/>
      <c r="CD50" s="98"/>
      <c r="CE50" s="98"/>
      <c r="CF50" s="98"/>
      <c r="CG50" s="98"/>
      <c r="CH50" s="98"/>
      <c r="CI50" s="98"/>
      <c r="CJ50" s="98"/>
      <c r="CK50" s="98"/>
      <c r="CL50" s="98"/>
      <c r="CM50" s="98"/>
      <c r="CN50" s="98"/>
      <c r="CO50" s="98"/>
      <c r="CP50" s="98"/>
      <c r="CQ50" s="98"/>
      <c r="CR50" s="98"/>
      <c r="CS50" s="98"/>
      <c r="CT50" s="98"/>
      <c r="CU50" s="98"/>
      <c r="CV50" s="98"/>
      <c r="CW50" s="98"/>
      <c r="CX50" s="98"/>
      <c r="CY50" s="98"/>
      <c r="CZ50" s="98"/>
      <c r="DA50" s="98"/>
      <c r="DB50" s="98"/>
      <c r="DC50" s="98"/>
      <c r="DD50" s="98"/>
      <c r="DE50" s="98"/>
      <c r="DF50" s="98"/>
      <c r="DG50" s="98"/>
      <c r="DH50" s="98"/>
      <c r="DI50" s="98"/>
      <c r="DJ50" s="98"/>
      <c r="DK50" s="98"/>
      <c r="DL50" s="98"/>
      <c r="DM50" s="98"/>
      <c r="DN50" s="98"/>
      <c r="DO50" s="98"/>
      <c r="DP50" s="98"/>
      <c r="DQ50" s="98"/>
      <c r="DR50" s="98"/>
      <c r="DS50" s="98"/>
      <c r="DT50" s="98"/>
      <c r="DU50" s="98"/>
      <c r="DV50" s="98"/>
      <c r="DW50" s="98"/>
      <c r="DX50" s="98"/>
      <c r="DY50" s="98"/>
      <c r="DZ50" s="98"/>
      <c r="EA50" s="98"/>
      <c r="EB50" s="98"/>
      <c r="EC50" s="98"/>
      <c r="ED50" s="98"/>
      <c r="EE50" s="98"/>
      <c r="EF50" s="98"/>
      <c r="EG50" s="98"/>
      <c r="EH50" s="98"/>
      <c r="EI50" s="98"/>
      <c r="EJ50" s="98"/>
      <c r="EK50" s="98"/>
      <c r="EL50" s="98"/>
      <c r="EM50" s="98"/>
      <c r="EN50" s="98"/>
      <c r="EO50" s="98"/>
      <c r="EP50" s="98"/>
      <c r="EQ50" s="98"/>
      <c r="ER50" s="98"/>
      <c r="ES50" s="98"/>
      <c r="ET50" s="98"/>
      <c r="EU50" s="98"/>
      <c r="EV50" s="98"/>
      <c r="EW50" s="98"/>
      <c r="EX50" s="98"/>
      <c r="EY50" s="98"/>
      <c r="EZ50" s="98"/>
      <c r="FA50" s="98"/>
      <c r="FB50" s="98"/>
      <c r="FC50" s="98"/>
      <c r="FD50" s="98"/>
      <c r="FE50" s="98"/>
      <c r="FF50" s="98"/>
      <c r="FG50" s="98"/>
      <c r="FH50" s="98"/>
      <c r="FI50" s="98"/>
      <c r="FJ50" s="98"/>
      <c r="FK50" s="98"/>
      <c r="FL50" s="98"/>
      <c r="FM50" s="98"/>
      <c r="FN50" s="98"/>
      <c r="FO50" s="98"/>
      <c r="FP50" s="98"/>
      <c r="FQ50" s="98"/>
      <c r="FR50" s="98"/>
      <c r="FS50" s="98"/>
      <c r="FT50" s="98"/>
      <c r="FU50" s="98"/>
      <c r="FV50" s="98"/>
      <c r="FW50" s="98"/>
      <c r="FX50" s="98"/>
      <c r="FY50" s="98"/>
      <c r="FZ50" s="98"/>
      <c r="GA50" s="98"/>
      <c r="GB50" s="98"/>
      <c r="GC50" s="98"/>
      <c r="GD50" s="98"/>
      <c r="GE50" s="98"/>
      <c r="GF50" s="98"/>
      <c r="GG50" s="98"/>
      <c r="GH50" s="98"/>
      <c r="GI50" s="98"/>
      <c r="GJ50" s="98"/>
      <c r="GK50" s="98"/>
      <c r="GL50" s="98"/>
      <c r="GM50" s="98"/>
      <c r="GN50" s="98"/>
      <c r="GO50" s="98"/>
      <c r="GP50" s="98"/>
      <c r="GQ50" s="98"/>
      <c r="GR50" s="98"/>
      <c r="GS50" s="98"/>
      <c r="GT50" s="98"/>
      <c r="GU50" s="98"/>
      <c r="GV50" s="98"/>
      <c r="GW50" s="98"/>
      <c r="GX50" s="98"/>
      <c r="GY50" s="98"/>
      <c r="GZ50" s="98"/>
      <c r="HA50" s="98"/>
      <c r="HB50" s="98"/>
      <c r="HC50" s="98"/>
      <c r="HD50" s="98"/>
      <c r="HE50" s="98"/>
      <c r="HF50" s="98"/>
      <c r="HG50" s="98"/>
      <c r="HH50" s="98"/>
      <c r="HI50" s="98"/>
      <c r="HJ50" s="98"/>
      <c r="HK50" s="98"/>
      <c r="HL50" s="98"/>
      <c r="HM50" s="98"/>
      <c r="HN50" s="98"/>
      <c r="HO50" s="98"/>
      <c r="HP50" s="98"/>
      <c r="HQ50" s="98"/>
      <c r="HR50" s="98"/>
      <c r="HS50" s="98"/>
      <c r="HT50" s="98"/>
      <c r="HU50" s="98"/>
      <c r="HV50" s="98"/>
      <c r="HW50" s="98"/>
      <c r="HX50" s="98"/>
      <c r="HY50" s="98"/>
      <c r="HZ50" s="98"/>
      <c r="IA50" s="98"/>
      <c r="IB50" s="98"/>
      <c r="IC50" s="98"/>
      <c r="ID50" s="98"/>
      <c r="IE50" s="98"/>
      <c r="IF50" s="98"/>
      <c r="IG50" s="98"/>
      <c r="IH50" s="98"/>
      <c r="II50" s="98"/>
      <c r="IJ50" s="98"/>
      <c r="IK50" s="98"/>
      <c r="IL50" s="98"/>
      <c r="IM50" s="98"/>
      <c r="IN50" s="98"/>
      <c r="IO50" s="98"/>
      <c r="IP50" s="98"/>
      <c r="IQ50" s="98"/>
      <c r="IR50" s="98"/>
      <c r="IS50" s="98"/>
      <c r="IT50" s="98"/>
      <c r="IU50" s="98"/>
      <c r="IV50" s="98"/>
      <c r="IW50" s="98"/>
    </row>
    <row r="51" customFormat="false" ht="18" hidden="false" customHeight="true" outlineLevel="0" collapsed="false">
      <c r="A51" s="95" t="s">
        <v>153</v>
      </c>
      <c r="B51" s="96"/>
      <c r="C51" s="77" t="n">
        <v>37187</v>
      </c>
      <c r="D51" s="96"/>
      <c r="E51" s="97" t="s">
        <v>139</v>
      </c>
      <c r="F51" s="96"/>
      <c r="G51" s="78" t="s">
        <v>31</v>
      </c>
      <c r="H51" s="98"/>
      <c r="I51" s="99"/>
      <c r="J51" s="100"/>
      <c r="K51" s="101" t="n">
        <v>15000</v>
      </c>
      <c r="L51" s="102"/>
      <c r="M51" s="52" t="n">
        <f aca="false">N51/1000</f>
        <v>0.198</v>
      </c>
      <c r="N51" s="103" t="n">
        <v>198</v>
      </c>
      <c r="O51" s="97" t="s">
        <v>32</v>
      </c>
      <c r="P51" s="97" t="s">
        <v>38</v>
      </c>
      <c r="Q51" s="98" t="s">
        <v>39</v>
      </c>
      <c r="R51" s="104" t="s">
        <v>154</v>
      </c>
      <c r="S51" s="98" t="s">
        <v>55</v>
      </c>
      <c r="T51" s="98"/>
      <c r="U51" s="98"/>
      <c r="V51" s="105"/>
      <c r="W51" s="98"/>
      <c r="X51" s="98"/>
      <c r="Y51" s="98"/>
      <c r="Z51" s="2" t="n">
        <f aca="false">I51+K51</f>
        <v>15000</v>
      </c>
      <c r="AA51" s="2" t="n">
        <f aca="false">N51</f>
        <v>198</v>
      </c>
      <c r="AB51" s="2" t="n">
        <v>1</v>
      </c>
      <c r="AC51" s="106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98"/>
      <c r="AY51" s="98"/>
      <c r="AZ51" s="98"/>
      <c r="BA51" s="98"/>
      <c r="BB51" s="98"/>
      <c r="BC51" s="98"/>
      <c r="BD51" s="98"/>
      <c r="BE51" s="98"/>
      <c r="BF51" s="98"/>
      <c r="BG51" s="98"/>
      <c r="BH51" s="98"/>
      <c r="BI51" s="98"/>
      <c r="BJ51" s="98"/>
      <c r="BK51" s="98"/>
      <c r="BL51" s="98"/>
      <c r="BM51" s="98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  <c r="CB51" s="98"/>
      <c r="CC51" s="98"/>
      <c r="CD51" s="98"/>
      <c r="CE51" s="98"/>
      <c r="CF51" s="98"/>
      <c r="CG51" s="98"/>
      <c r="CH51" s="98"/>
      <c r="CI51" s="98"/>
      <c r="CJ51" s="98"/>
      <c r="CK51" s="98"/>
      <c r="CL51" s="98"/>
      <c r="CM51" s="98"/>
      <c r="CN51" s="98"/>
      <c r="CO51" s="98"/>
      <c r="CP51" s="98"/>
      <c r="CQ51" s="98"/>
      <c r="CR51" s="98"/>
      <c r="CS51" s="98"/>
      <c r="CT51" s="98"/>
      <c r="CU51" s="98"/>
      <c r="CV51" s="98"/>
      <c r="CW51" s="98"/>
      <c r="CX51" s="98"/>
      <c r="CY51" s="98"/>
      <c r="CZ51" s="98"/>
      <c r="DA51" s="98"/>
      <c r="DB51" s="98"/>
      <c r="DC51" s="98"/>
      <c r="DD51" s="98"/>
      <c r="DE51" s="98"/>
      <c r="DF51" s="98"/>
      <c r="DG51" s="98"/>
      <c r="DH51" s="98"/>
      <c r="DI51" s="98"/>
      <c r="DJ51" s="98"/>
      <c r="DK51" s="98"/>
      <c r="DL51" s="98"/>
      <c r="DM51" s="98"/>
      <c r="DN51" s="98"/>
      <c r="DO51" s="98"/>
      <c r="DP51" s="98"/>
      <c r="DQ51" s="98"/>
      <c r="DR51" s="98"/>
      <c r="DS51" s="98"/>
      <c r="DT51" s="98"/>
      <c r="DU51" s="98"/>
      <c r="DV51" s="98"/>
      <c r="DW51" s="98"/>
      <c r="DX51" s="98"/>
      <c r="DY51" s="98"/>
      <c r="DZ51" s="98"/>
      <c r="EA51" s="98"/>
      <c r="EB51" s="98"/>
      <c r="EC51" s="98"/>
      <c r="ED51" s="98"/>
      <c r="EE51" s="98"/>
      <c r="EF51" s="98"/>
      <c r="EG51" s="98"/>
      <c r="EH51" s="98"/>
      <c r="EI51" s="98"/>
      <c r="EJ51" s="98"/>
      <c r="EK51" s="98"/>
      <c r="EL51" s="98"/>
      <c r="EM51" s="98"/>
      <c r="EN51" s="98"/>
      <c r="EO51" s="98"/>
      <c r="EP51" s="98"/>
      <c r="EQ51" s="98"/>
      <c r="ER51" s="98"/>
      <c r="ES51" s="98"/>
      <c r="ET51" s="98"/>
      <c r="EU51" s="98"/>
      <c r="EV51" s="98"/>
      <c r="EW51" s="98"/>
      <c r="EX51" s="98"/>
      <c r="EY51" s="98"/>
      <c r="EZ51" s="98"/>
      <c r="FA51" s="98"/>
      <c r="FB51" s="98"/>
      <c r="FC51" s="98"/>
      <c r="FD51" s="98"/>
      <c r="FE51" s="98"/>
      <c r="FF51" s="98"/>
      <c r="FG51" s="98"/>
      <c r="FH51" s="98"/>
      <c r="FI51" s="98"/>
      <c r="FJ51" s="98"/>
      <c r="FK51" s="98"/>
      <c r="FL51" s="98"/>
      <c r="FM51" s="98"/>
      <c r="FN51" s="98"/>
      <c r="FO51" s="98"/>
      <c r="FP51" s="98"/>
      <c r="FQ51" s="98"/>
      <c r="FR51" s="98"/>
      <c r="FS51" s="98"/>
      <c r="FT51" s="98"/>
      <c r="FU51" s="98"/>
      <c r="FV51" s="98"/>
      <c r="FW51" s="98"/>
      <c r="FX51" s="98"/>
      <c r="FY51" s="98"/>
      <c r="FZ51" s="98"/>
      <c r="GA51" s="98"/>
      <c r="GB51" s="98"/>
      <c r="GC51" s="98"/>
      <c r="GD51" s="98"/>
      <c r="GE51" s="98"/>
      <c r="GF51" s="98"/>
      <c r="GG51" s="98"/>
      <c r="GH51" s="98"/>
      <c r="GI51" s="98"/>
      <c r="GJ51" s="98"/>
      <c r="GK51" s="98"/>
      <c r="GL51" s="98"/>
      <c r="GM51" s="98"/>
      <c r="GN51" s="98"/>
      <c r="GO51" s="98"/>
      <c r="GP51" s="98"/>
      <c r="GQ51" s="98"/>
      <c r="GR51" s="98"/>
      <c r="GS51" s="98"/>
      <c r="GT51" s="98"/>
      <c r="GU51" s="98"/>
      <c r="GV51" s="98"/>
      <c r="GW51" s="98"/>
      <c r="GX51" s="98"/>
      <c r="GY51" s="98"/>
      <c r="GZ51" s="98"/>
      <c r="HA51" s="98"/>
      <c r="HB51" s="98"/>
      <c r="HC51" s="98"/>
      <c r="HD51" s="98"/>
      <c r="HE51" s="98"/>
      <c r="HF51" s="98"/>
      <c r="HG51" s="98"/>
      <c r="HH51" s="98"/>
      <c r="HI51" s="98"/>
      <c r="HJ51" s="98"/>
      <c r="HK51" s="98"/>
      <c r="HL51" s="98"/>
      <c r="HM51" s="98"/>
      <c r="HN51" s="98"/>
      <c r="HO51" s="98"/>
      <c r="HP51" s="98"/>
      <c r="HQ51" s="98"/>
      <c r="HR51" s="98"/>
      <c r="HS51" s="98"/>
      <c r="HT51" s="98"/>
      <c r="HU51" s="98"/>
      <c r="HV51" s="98"/>
      <c r="HW51" s="98"/>
      <c r="HX51" s="98"/>
      <c r="HY51" s="98"/>
      <c r="HZ51" s="98"/>
      <c r="IA51" s="98"/>
      <c r="IB51" s="98"/>
      <c r="IC51" s="98"/>
      <c r="ID51" s="98"/>
      <c r="IE51" s="98"/>
      <c r="IF51" s="98"/>
      <c r="IG51" s="98"/>
      <c r="IH51" s="98"/>
      <c r="II51" s="98"/>
      <c r="IJ51" s="98"/>
      <c r="IK51" s="98"/>
      <c r="IL51" s="98"/>
      <c r="IM51" s="98"/>
      <c r="IN51" s="98"/>
      <c r="IO51" s="98"/>
      <c r="IP51" s="98"/>
      <c r="IQ51" s="98"/>
      <c r="IR51" s="98"/>
      <c r="IS51" s="98"/>
      <c r="IT51" s="98"/>
      <c r="IU51" s="98"/>
      <c r="IV51" s="98"/>
      <c r="IW51" s="98"/>
    </row>
    <row r="52" customFormat="false" ht="18" hidden="false" customHeight="true" outlineLevel="0" collapsed="false">
      <c r="A52" s="95" t="s">
        <v>155</v>
      </c>
      <c r="C52" s="49" t="n">
        <v>37188</v>
      </c>
      <c r="E52" s="1" t="s">
        <v>139</v>
      </c>
      <c r="G52" s="1" t="s">
        <v>31</v>
      </c>
      <c r="I52" s="75" t="n">
        <v>3000</v>
      </c>
      <c r="J52" s="51"/>
      <c r="K52" s="51"/>
      <c r="M52" s="52" t="n">
        <f aca="false">N52/1000</f>
        <v>0.06</v>
      </c>
      <c r="N52" s="7" t="n">
        <v>60</v>
      </c>
      <c r="O52" s="1" t="s">
        <v>32</v>
      </c>
      <c r="P52" s="1" t="s">
        <v>156</v>
      </c>
      <c r="Q52" s="9" t="s">
        <v>34</v>
      </c>
      <c r="R52" s="10" t="n">
        <v>36923</v>
      </c>
      <c r="S52" s="9" t="s">
        <v>55</v>
      </c>
      <c r="U52" s="72"/>
      <c r="V52" s="105"/>
      <c r="W52" s="98"/>
      <c r="X52" s="98"/>
      <c r="Y52" s="98"/>
      <c r="Z52" s="2" t="n">
        <f aca="false">I52+K52</f>
        <v>3000</v>
      </c>
      <c r="AA52" s="2" t="n">
        <f aca="false">N52</f>
        <v>60</v>
      </c>
      <c r="AB52" s="2" t="n">
        <v>1</v>
      </c>
      <c r="AC52" s="106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98"/>
      <c r="AY52" s="98"/>
      <c r="AZ52" s="98"/>
      <c r="BA52" s="98"/>
      <c r="BB52" s="98"/>
      <c r="BC52" s="98"/>
      <c r="BD52" s="98"/>
      <c r="BE52" s="98"/>
      <c r="BF52" s="98"/>
      <c r="BG52" s="98"/>
      <c r="BH52" s="98"/>
      <c r="BI52" s="98"/>
      <c r="BJ52" s="98"/>
      <c r="BK52" s="98"/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  <c r="CB52" s="98"/>
      <c r="CC52" s="98"/>
      <c r="CD52" s="98"/>
      <c r="CE52" s="98"/>
      <c r="CF52" s="98"/>
      <c r="CG52" s="98"/>
      <c r="CH52" s="98"/>
      <c r="CI52" s="98"/>
      <c r="CJ52" s="98"/>
      <c r="CK52" s="98"/>
      <c r="CL52" s="98"/>
      <c r="CM52" s="98"/>
      <c r="CN52" s="98"/>
      <c r="CO52" s="98"/>
      <c r="CP52" s="98"/>
      <c r="CQ52" s="98"/>
      <c r="CR52" s="98"/>
      <c r="CS52" s="98"/>
      <c r="CT52" s="98"/>
      <c r="CU52" s="98"/>
      <c r="CV52" s="98"/>
      <c r="CW52" s="98"/>
      <c r="CX52" s="98"/>
      <c r="CY52" s="98"/>
      <c r="CZ52" s="98"/>
      <c r="DA52" s="98"/>
      <c r="DB52" s="98"/>
      <c r="DC52" s="98"/>
      <c r="DD52" s="98"/>
      <c r="DE52" s="98"/>
      <c r="DF52" s="98"/>
      <c r="DG52" s="98"/>
      <c r="DH52" s="98"/>
      <c r="DI52" s="98"/>
      <c r="DJ52" s="98"/>
      <c r="DK52" s="98"/>
      <c r="DL52" s="98"/>
      <c r="DM52" s="98"/>
      <c r="DN52" s="98"/>
      <c r="DO52" s="98"/>
      <c r="DP52" s="98"/>
      <c r="DQ52" s="98"/>
      <c r="DR52" s="98"/>
      <c r="DS52" s="98"/>
      <c r="DT52" s="98"/>
      <c r="DU52" s="98"/>
      <c r="DV52" s="98"/>
      <c r="DW52" s="98"/>
      <c r="DX52" s="98"/>
      <c r="DY52" s="98"/>
      <c r="DZ52" s="98"/>
      <c r="EA52" s="98"/>
      <c r="EB52" s="98"/>
      <c r="EC52" s="98"/>
      <c r="ED52" s="98"/>
      <c r="EE52" s="98"/>
      <c r="EF52" s="98"/>
      <c r="EG52" s="98"/>
      <c r="EH52" s="98"/>
      <c r="EI52" s="98"/>
      <c r="EJ52" s="98"/>
      <c r="EK52" s="98"/>
      <c r="EL52" s="98"/>
      <c r="EM52" s="98"/>
      <c r="EN52" s="98"/>
      <c r="EO52" s="98"/>
      <c r="EP52" s="98"/>
      <c r="EQ52" s="98"/>
      <c r="ER52" s="98"/>
      <c r="ES52" s="98"/>
      <c r="ET52" s="98"/>
      <c r="EU52" s="98"/>
      <c r="EV52" s="98"/>
      <c r="EW52" s="98"/>
      <c r="EX52" s="98"/>
      <c r="EY52" s="98"/>
      <c r="EZ52" s="98"/>
      <c r="FA52" s="98"/>
      <c r="FB52" s="98"/>
      <c r="FC52" s="98"/>
      <c r="FD52" s="98"/>
      <c r="FE52" s="98"/>
      <c r="FF52" s="98"/>
      <c r="FG52" s="98"/>
      <c r="FH52" s="98"/>
      <c r="FI52" s="98"/>
      <c r="FJ52" s="98"/>
      <c r="FK52" s="98"/>
      <c r="FL52" s="98"/>
      <c r="FM52" s="98"/>
      <c r="FN52" s="98"/>
      <c r="FO52" s="98"/>
      <c r="FP52" s="98"/>
      <c r="FQ52" s="98"/>
      <c r="FR52" s="98"/>
      <c r="FS52" s="98"/>
      <c r="FT52" s="98"/>
      <c r="FU52" s="98"/>
      <c r="FV52" s="98"/>
      <c r="FW52" s="98"/>
      <c r="FX52" s="98"/>
      <c r="FY52" s="98"/>
      <c r="FZ52" s="98"/>
      <c r="GA52" s="98"/>
      <c r="GB52" s="98"/>
      <c r="GC52" s="98"/>
      <c r="GD52" s="98"/>
      <c r="GE52" s="98"/>
      <c r="GF52" s="98"/>
      <c r="GG52" s="98"/>
      <c r="GH52" s="98"/>
      <c r="GI52" s="98"/>
      <c r="GJ52" s="98"/>
      <c r="GK52" s="98"/>
      <c r="GL52" s="98"/>
      <c r="GM52" s="98"/>
      <c r="GN52" s="98"/>
      <c r="GO52" s="98"/>
      <c r="GP52" s="98"/>
      <c r="GQ52" s="98"/>
      <c r="GR52" s="98"/>
      <c r="GS52" s="98"/>
      <c r="GT52" s="98"/>
      <c r="GU52" s="98"/>
      <c r="GV52" s="98"/>
      <c r="GW52" s="98"/>
      <c r="GX52" s="98"/>
      <c r="GY52" s="98"/>
      <c r="GZ52" s="98"/>
      <c r="HA52" s="98"/>
      <c r="HB52" s="98"/>
      <c r="HC52" s="98"/>
      <c r="HD52" s="98"/>
      <c r="HE52" s="98"/>
      <c r="HF52" s="98"/>
      <c r="HG52" s="98"/>
      <c r="HH52" s="98"/>
      <c r="HI52" s="98"/>
      <c r="HJ52" s="98"/>
      <c r="HK52" s="98"/>
      <c r="HL52" s="98"/>
      <c r="HM52" s="98"/>
      <c r="HN52" s="98"/>
      <c r="HO52" s="98"/>
      <c r="HP52" s="98"/>
      <c r="HQ52" s="98"/>
      <c r="HR52" s="98"/>
      <c r="HS52" s="98"/>
      <c r="HT52" s="98"/>
      <c r="HU52" s="98"/>
      <c r="HV52" s="98"/>
      <c r="HW52" s="98"/>
      <c r="HX52" s="98"/>
      <c r="HY52" s="98"/>
      <c r="HZ52" s="98"/>
      <c r="IA52" s="98"/>
      <c r="IB52" s="98"/>
      <c r="IC52" s="98"/>
      <c r="ID52" s="98"/>
      <c r="IE52" s="98"/>
      <c r="IF52" s="98"/>
      <c r="IG52" s="98"/>
      <c r="IH52" s="98"/>
      <c r="II52" s="98"/>
      <c r="IJ52" s="98"/>
      <c r="IK52" s="98"/>
      <c r="IL52" s="98"/>
      <c r="IM52" s="98"/>
      <c r="IN52" s="98"/>
      <c r="IO52" s="98"/>
      <c r="IP52" s="98"/>
      <c r="IQ52" s="98"/>
      <c r="IR52" s="98"/>
      <c r="IS52" s="98"/>
      <c r="IT52" s="98"/>
      <c r="IU52" s="98"/>
      <c r="IV52" s="98"/>
      <c r="IW52" s="98"/>
    </row>
    <row r="53" customFormat="false" ht="18" hidden="false" customHeight="true" outlineLevel="0" collapsed="false">
      <c r="A53" s="95" t="s">
        <v>157</v>
      </c>
      <c r="C53" s="49" t="n">
        <v>37188</v>
      </c>
      <c r="E53" s="1" t="s">
        <v>139</v>
      </c>
      <c r="G53" s="1" t="s">
        <v>31</v>
      </c>
      <c r="I53" s="75" t="n">
        <v>4000</v>
      </c>
      <c r="J53" s="51"/>
      <c r="K53" s="51"/>
      <c r="M53" s="52" t="n">
        <f aca="false">N53/1000</f>
        <v>0.04</v>
      </c>
      <c r="N53" s="7" t="n">
        <v>40</v>
      </c>
      <c r="O53" s="1" t="s">
        <v>32</v>
      </c>
      <c r="P53" s="1" t="s">
        <v>156</v>
      </c>
      <c r="Q53" s="9" t="s">
        <v>34</v>
      </c>
      <c r="R53" s="10" t="n">
        <v>36923</v>
      </c>
      <c r="S53" s="9" t="s">
        <v>55</v>
      </c>
      <c r="U53" s="72"/>
      <c r="V53" s="105"/>
      <c r="W53" s="98"/>
      <c r="X53" s="98"/>
      <c r="Y53" s="98"/>
      <c r="Z53" s="2" t="n">
        <f aca="false">I53+K53</f>
        <v>4000</v>
      </c>
      <c r="AA53" s="2" t="n">
        <f aca="false">N53</f>
        <v>40</v>
      </c>
      <c r="AB53" s="2" t="n">
        <v>1</v>
      </c>
      <c r="AC53" s="106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8"/>
      <c r="BG53" s="98"/>
      <c r="BH53" s="98"/>
      <c r="BI53" s="98"/>
      <c r="BJ53" s="98"/>
      <c r="BK53" s="98"/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  <c r="CB53" s="98"/>
      <c r="CC53" s="98"/>
      <c r="CD53" s="98"/>
      <c r="CE53" s="98"/>
      <c r="CF53" s="98"/>
      <c r="CG53" s="98"/>
      <c r="CH53" s="98"/>
      <c r="CI53" s="98"/>
      <c r="CJ53" s="98"/>
      <c r="CK53" s="98"/>
      <c r="CL53" s="98"/>
      <c r="CM53" s="98"/>
      <c r="CN53" s="98"/>
      <c r="CO53" s="98"/>
      <c r="CP53" s="98"/>
      <c r="CQ53" s="98"/>
      <c r="CR53" s="98"/>
      <c r="CS53" s="98"/>
      <c r="CT53" s="98"/>
      <c r="CU53" s="98"/>
      <c r="CV53" s="98"/>
      <c r="CW53" s="98"/>
      <c r="CX53" s="98"/>
      <c r="CY53" s="98"/>
      <c r="CZ53" s="98"/>
      <c r="DA53" s="98"/>
      <c r="DB53" s="98"/>
      <c r="DC53" s="98"/>
      <c r="DD53" s="98"/>
      <c r="DE53" s="98"/>
      <c r="DF53" s="98"/>
      <c r="DG53" s="98"/>
      <c r="DH53" s="98"/>
      <c r="DI53" s="98"/>
      <c r="DJ53" s="98"/>
      <c r="DK53" s="98"/>
      <c r="DL53" s="98"/>
      <c r="DM53" s="98"/>
      <c r="DN53" s="98"/>
      <c r="DO53" s="98"/>
      <c r="DP53" s="98"/>
      <c r="DQ53" s="98"/>
      <c r="DR53" s="98"/>
      <c r="DS53" s="98"/>
      <c r="DT53" s="98"/>
      <c r="DU53" s="98"/>
      <c r="DV53" s="98"/>
      <c r="DW53" s="98"/>
      <c r="DX53" s="98"/>
      <c r="DY53" s="98"/>
      <c r="DZ53" s="98"/>
      <c r="EA53" s="98"/>
      <c r="EB53" s="98"/>
      <c r="EC53" s="98"/>
      <c r="ED53" s="98"/>
      <c r="EE53" s="98"/>
      <c r="EF53" s="98"/>
      <c r="EG53" s="98"/>
      <c r="EH53" s="98"/>
      <c r="EI53" s="98"/>
      <c r="EJ53" s="98"/>
      <c r="EK53" s="98"/>
      <c r="EL53" s="98"/>
      <c r="EM53" s="98"/>
      <c r="EN53" s="98"/>
      <c r="EO53" s="98"/>
      <c r="EP53" s="98"/>
      <c r="EQ53" s="98"/>
      <c r="ER53" s="98"/>
      <c r="ES53" s="98"/>
      <c r="ET53" s="98"/>
      <c r="EU53" s="98"/>
      <c r="EV53" s="98"/>
      <c r="EW53" s="98"/>
      <c r="EX53" s="98"/>
      <c r="EY53" s="98"/>
      <c r="EZ53" s="98"/>
      <c r="FA53" s="98"/>
      <c r="FB53" s="98"/>
      <c r="FC53" s="98"/>
      <c r="FD53" s="98"/>
      <c r="FE53" s="98"/>
      <c r="FF53" s="98"/>
      <c r="FG53" s="98"/>
      <c r="FH53" s="98"/>
      <c r="FI53" s="98"/>
      <c r="FJ53" s="98"/>
      <c r="FK53" s="98"/>
      <c r="FL53" s="98"/>
      <c r="FM53" s="98"/>
      <c r="FN53" s="98"/>
      <c r="FO53" s="98"/>
      <c r="FP53" s="98"/>
      <c r="FQ53" s="98"/>
      <c r="FR53" s="98"/>
      <c r="FS53" s="98"/>
      <c r="FT53" s="98"/>
      <c r="FU53" s="98"/>
      <c r="FV53" s="98"/>
      <c r="FW53" s="98"/>
      <c r="FX53" s="98"/>
      <c r="FY53" s="98"/>
      <c r="FZ53" s="98"/>
      <c r="GA53" s="98"/>
      <c r="GB53" s="98"/>
      <c r="GC53" s="98"/>
      <c r="GD53" s="98"/>
      <c r="GE53" s="98"/>
      <c r="GF53" s="98"/>
      <c r="GG53" s="98"/>
      <c r="GH53" s="98"/>
      <c r="GI53" s="98"/>
      <c r="GJ53" s="98"/>
      <c r="GK53" s="98"/>
      <c r="GL53" s="98"/>
      <c r="GM53" s="98"/>
      <c r="GN53" s="98"/>
      <c r="GO53" s="98"/>
      <c r="GP53" s="98"/>
      <c r="GQ53" s="98"/>
      <c r="GR53" s="98"/>
      <c r="GS53" s="98"/>
      <c r="GT53" s="98"/>
      <c r="GU53" s="98"/>
      <c r="GV53" s="98"/>
      <c r="GW53" s="98"/>
      <c r="GX53" s="98"/>
      <c r="GY53" s="98"/>
      <c r="GZ53" s="98"/>
      <c r="HA53" s="98"/>
      <c r="HB53" s="98"/>
      <c r="HC53" s="98"/>
      <c r="HD53" s="98"/>
      <c r="HE53" s="98"/>
      <c r="HF53" s="98"/>
      <c r="HG53" s="98"/>
      <c r="HH53" s="98"/>
      <c r="HI53" s="98"/>
      <c r="HJ53" s="98"/>
      <c r="HK53" s="98"/>
      <c r="HL53" s="98"/>
      <c r="HM53" s="98"/>
      <c r="HN53" s="98"/>
      <c r="HO53" s="98"/>
      <c r="HP53" s="98"/>
      <c r="HQ53" s="98"/>
      <c r="HR53" s="98"/>
      <c r="HS53" s="98"/>
      <c r="HT53" s="98"/>
      <c r="HU53" s="98"/>
      <c r="HV53" s="98"/>
      <c r="HW53" s="98"/>
      <c r="HX53" s="98"/>
      <c r="HY53" s="98"/>
      <c r="HZ53" s="98"/>
      <c r="IA53" s="98"/>
      <c r="IB53" s="98"/>
      <c r="IC53" s="98"/>
      <c r="ID53" s="98"/>
      <c r="IE53" s="98"/>
      <c r="IF53" s="98"/>
      <c r="IG53" s="98"/>
      <c r="IH53" s="98"/>
      <c r="II53" s="98"/>
      <c r="IJ53" s="98"/>
      <c r="IK53" s="98"/>
      <c r="IL53" s="98"/>
      <c r="IM53" s="98"/>
      <c r="IN53" s="98"/>
      <c r="IO53" s="98"/>
      <c r="IP53" s="98"/>
      <c r="IQ53" s="98"/>
      <c r="IR53" s="98"/>
      <c r="IS53" s="98"/>
      <c r="IT53" s="98"/>
      <c r="IU53" s="98"/>
      <c r="IV53" s="98"/>
      <c r="IW53" s="98"/>
    </row>
    <row r="54" customFormat="false" ht="18" hidden="false" customHeight="true" outlineLevel="0" collapsed="false">
      <c r="A54" s="1" t="s">
        <v>158</v>
      </c>
      <c r="C54" s="49" t="n">
        <v>37189</v>
      </c>
      <c r="E54" s="1" t="s">
        <v>159</v>
      </c>
      <c r="G54" s="1" t="s">
        <v>31</v>
      </c>
      <c r="I54" s="75" t="n">
        <v>2793500</v>
      </c>
      <c r="J54" s="51"/>
      <c r="K54" s="51"/>
      <c r="M54" s="52" t="n">
        <f aca="false">N54/1000</f>
        <v>6.953</v>
      </c>
      <c r="N54" s="7" t="n">
        <v>6953</v>
      </c>
      <c r="O54" s="1" t="s">
        <v>32</v>
      </c>
      <c r="P54" s="1" t="s">
        <v>49</v>
      </c>
      <c r="Q54" s="9" t="s">
        <v>67</v>
      </c>
      <c r="R54" s="10" t="s">
        <v>160</v>
      </c>
      <c r="S54" s="9" t="n">
        <v>-0.1</v>
      </c>
      <c r="T54" s="9" t="s">
        <v>161</v>
      </c>
      <c r="U54" s="72"/>
      <c r="V54" s="105"/>
      <c r="W54" s="98"/>
      <c r="X54" s="98"/>
      <c r="Y54" s="98"/>
      <c r="Z54" s="2" t="n">
        <f aca="false">I54+K54</f>
        <v>2793500</v>
      </c>
      <c r="AA54" s="2" t="n">
        <f aca="false">N54</f>
        <v>6953</v>
      </c>
      <c r="AB54" s="2" t="n">
        <v>1</v>
      </c>
      <c r="AC54" s="106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O54" s="98"/>
      <c r="CP54" s="98"/>
      <c r="CQ54" s="98"/>
      <c r="CR54" s="98"/>
      <c r="CS54" s="98"/>
      <c r="CT54" s="98"/>
      <c r="CU54" s="98"/>
      <c r="CV54" s="98"/>
      <c r="CW54" s="98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  <c r="EB54" s="98"/>
      <c r="EC54" s="98"/>
      <c r="ED54" s="98"/>
      <c r="EE54" s="98"/>
      <c r="EF54" s="98"/>
      <c r="EG54" s="98"/>
      <c r="EH54" s="98"/>
      <c r="EI54" s="98"/>
      <c r="EJ54" s="98"/>
      <c r="EK54" s="98"/>
      <c r="EL54" s="98"/>
      <c r="EM54" s="98"/>
      <c r="EN54" s="98"/>
      <c r="EO54" s="98"/>
      <c r="EP54" s="98"/>
      <c r="EQ54" s="98"/>
      <c r="ER54" s="98"/>
      <c r="ES54" s="98"/>
      <c r="ET54" s="98"/>
      <c r="EU54" s="98"/>
      <c r="EV54" s="98"/>
      <c r="EW54" s="98"/>
      <c r="EX54" s="98"/>
      <c r="EY54" s="98"/>
      <c r="EZ54" s="98"/>
      <c r="FA54" s="98"/>
      <c r="FB54" s="98"/>
      <c r="FC54" s="98"/>
      <c r="FD54" s="98"/>
      <c r="FE54" s="98"/>
      <c r="FF54" s="98"/>
      <c r="FG54" s="98"/>
      <c r="FH54" s="98"/>
      <c r="FI54" s="98"/>
      <c r="FJ54" s="98"/>
      <c r="FK54" s="98"/>
      <c r="FL54" s="98"/>
      <c r="FM54" s="98"/>
      <c r="FN54" s="98"/>
      <c r="FO54" s="98"/>
      <c r="FP54" s="98"/>
      <c r="FQ54" s="98"/>
      <c r="FR54" s="98"/>
      <c r="FS54" s="98"/>
      <c r="FT54" s="98"/>
      <c r="FU54" s="98"/>
      <c r="FV54" s="98"/>
      <c r="FW54" s="98"/>
      <c r="FX54" s="98"/>
      <c r="FY54" s="98"/>
      <c r="FZ54" s="98"/>
      <c r="GA54" s="98"/>
      <c r="GB54" s="98"/>
      <c r="GC54" s="98"/>
      <c r="GD54" s="98"/>
      <c r="GE54" s="98"/>
      <c r="GF54" s="98"/>
      <c r="GG54" s="98"/>
      <c r="GH54" s="98"/>
      <c r="GI54" s="98"/>
      <c r="GJ54" s="98"/>
      <c r="GK54" s="98"/>
      <c r="GL54" s="98"/>
      <c r="GM54" s="98"/>
      <c r="GN54" s="98"/>
      <c r="GO54" s="98"/>
      <c r="GP54" s="98"/>
      <c r="GQ54" s="98"/>
      <c r="GR54" s="98"/>
      <c r="GS54" s="98"/>
      <c r="GT54" s="98"/>
      <c r="GU54" s="98"/>
      <c r="GV54" s="98"/>
      <c r="GW54" s="98"/>
      <c r="GX54" s="98"/>
      <c r="GY54" s="98"/>
      <c r="GZ54" s="98"/>
      <c r="HA54" s="98"/>
      <c r="HB54" s="98"/>
      <c r="HC54" s="98"/>
      <c r="HD54" s="98"/>
      <c r="HE54" s="98"/>
      <c r="HF54" s="98"/>
      <c r="HG54" s="98"/>
      <c r="HH54" s="98"/>
      <c r="HI54" s="98"/>
      <c r="HJ54" s="98"/>
      <c r="HK54" s="98"/>
      <c r="HL54" s="98"/>
      <c r="HM54" s="98"/>
      <c r="HN54" s="98"/>
      <c r="HO54" s="98"/>
      <c r="HP54" s="98"/>
      <c r="HQ54" s="98"/>
      <c r="HR54" s="98"/>
      <c r="HS54" s="98"/>
      <c r="HT54" s="98"/>
      <c r="HU54" s="98"/>
      <c r="HV54" s="98"/>
      <c r="HW54" s="98"/>
      <c r="HX54" s="98"/>
      <c r="HY54" s="98"/>
      <c r="HZ54" s="98"/>
      <c r="IA54" s="98"/>
      <c r="IB54" s="98"/>
      <c r="IC54" s="98"/>
      <c r="ID54" s="98"/>
      <c r="IE54" s="98"/>
      <c r="IF54" s="98"/>
      <c r="IG54" s="98"/>
      <c r="IH54" s="98"/>
      <c r="II54" s="98"/>
      <c r="IJ54" s="98"/>
      <c r="IK54" s="98"/>
      <c r="IL54" s="98"/>
      <c r="IM54" s="98"/>
      <c r="IN54" s="98"/>
      <c r="IO54" s="98"/>
      <c r="IP54" s="98"/>
      <c r="IQ54" s="98"/>
      <c r="IR54" s="98"/>
      <c r="IS54" s="98"/>
      <c r="IT54" s="98"/>
      <c r="IU54" s="98"/>
      <c r="IV54" s="98"/>
      <c r="IW54" s="98"/>
    </row>
    <row r="55" customFormat="false" ht="18" hidden="false" customHeight="true" outlineLevel="0" collapsed="false">
      <c r="A55" s="95" t="s">
        <v>162</v>
      </c>
      <c r="B55" s="96"/>
      <c r="C55" s="49" t="n">
        <v>37189</v>
      </c>
      <c r="D55" s="96"/>
      <c r="E55" s="1" t="s">
        <v>163</v>
      </c>
      <c r="F55" s="96"/>
      <c r="G55" s="1" t="s">
        <v>31</v>
      </c>
      <c r="H55" s="98"/>
      <c r="I55" s="99"/>
      <c r="J55" s="100"/>
      <c r="K55" s="101" t="n">
        <v>755000</v>
      </c>
      <c r="L55" s="102"/>
      <c r="M55" s="52" t="n">
        <f aca="false">N55/1000</f>
        <v>37.75</v>
      </c>
      <c r="N55" s="107" t="n">
        <v>37750</v>
      </c>
      <c r="O55" s="1" t="s">
        <v>32</v>
      </c>
      <c r="P55" s="97" t="s">
        <v>164</v>
      </c>
      <c r="Q55" s="98" t="s">
        <v>39</v>
      </c>
      <c r="R55" s="108" t="s">
        <v>91</v>
      </c>
      <c r="S55" s="9" t="n">
        <v>0.34</v>
      </c>
      <c r="T55" s="9" t="s">
        <v>165</v>
      </c>
      <c r="U55" s="98"/>
      <c r="V55" s="82"/>
      <c r="W55" s="98"/>
      <c r="X55" s="98"/>
      <c r="Y55" s="98"/>
      <c r="Z55" s="2" t="n">
        <f aca="false">I55+K55</f>
        <v>755000</v>
      </c>
      <c r="AA55" s="2" t="n">
        <f aca="false">N55</f>
        <v>37750</v>
      </c>
      <c r="AB55" s="2" t="n">
        <v>1</v>
      </c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O55" s="98"/>
      <c r="CP55" s="98"/>
      <c r="CQ55" s="98"/>
      <c r="CR55" s="98"/>
      <c r="CS55" s="98"/>
      <c r="CT55" s="98"/>
      <c r="CU55" s="98"/>
      <c r="CV55" s="98"/>
      <c r="CW55" s="98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  <c r="DY55" s="98"/>
      <c r="DZ55" s="98"/>
      <c r="EA55" s="98"/>
      <c r="EB55" s="98"/>
      <c r="EC55" s="98"/>
      <c r="ED55" s="98"/>
      <c r="EE55" s="98"/>
      <c r="EF55" s="98"/>
      <c r="EG55" s="98"/>
      <c r="EH55" s="98"/>
      <c r="EI55" s="98"/>
      <c r="EJ55" s="98"/>
      <c r="EK55" s="98"/>
      <c r="EL55" s="98"/>
      <c r="EM55" s="98"/>
      <c r="EN55" s="98"/>
      <c r="EO55" s="98"/>
      <c r="EP55" s="98"/>
      <c r="EQ55" s="98"/>
      <c r="ER55" s="98"/>
      <c r="ES55" s="98"/>
      <c r="ET55" s="98"/>
      <c r="EU55" s="98"/>
      <c r="EV55" s="98"/>
      <c r="EW55" s="98"/>
      <c r="EX55" s="98"/>
      <c r="EY55" s="98"/>
      <c r="EZ55" s="98"/>
      <c r="FA55" s="98"/>
      <c r="FB55" s="98"/>
      <c r="FC55" s="98"/>
      <c r="FD55" s="98"/>
      <c r="FE55" s="98"/>
      <c r="FF55" s="98"/>
      <c r="FG55" s="98"/>
      <c r="FH55" s="98"/>
      <c r="FI55" s="98"/>
      <c r="FJ55" s="98"/>
      <c r="FK55" s="98"/>
      <c r="FL55" s="98"/>
      <c r="FM55" s="98"/>
      <c r="FN55" s="98"/>
      <c r="FO55" s="98"/>
      <c r="FP55" s="98"/>
      <c r="FQ55" s="98"/>
      <c r="FR55" s="98"/>
      <c r="FS55" s="98"/>
      <c r="FT55" s="98"/>
      <c r="FU55" s="98"/>
      <c r="FV55" s="98"/>
      <c r="FW55" s="98"/>
      <c r="FX55" s="98"/>
      <c r="FY55" s="98"/>
      <c r="FZ55" s="98"/>
      <c r="GA55" s="98"/>
      <c r="GB55" s="98"/>
      <c r="GC55" s="98"/>
      <c r="GD55" s="98"/>
      <c r="GE55" s="98"/>
      <c r="GF55" s="98"/>
      <c r="GG55" s="98"/>
      <c r="GH55" s="98"/>
      <c r="GI55" s="98"/>
      <c r="GJ55" s="98"/>
      <c r="GK55" s="98"/>
      <c r="GL55" s="98"/>
      <c r="GM55" s="98"/>
      <c r="GN55" s="98"/>
      <c r="GO55" s="98"/>
      <c r="GP55" s="98"/>
      <c r="GQ55" s="98"/>
      <c r="GR55" s="98"/>
      <c r="GS55" s="98"/>
      <c r="GT55" s="98"/>
      <c r="GU55" s="98"/>
      <c r="GV55" s="98"/>
      <c r="GW55" s="98"/>
      <c r="GX55" s="98"/>
      <c r="GY55" s="98"/>
      <c r="GZ55" s="98"/>
      <c r="HA55" s="98"/>
      <c r="HB55" s="98"/>
      <c r="HC55" s="98"/>
      <c r="HD55" s="98"/>
      <c r="HE55" s="98"/>
      <c r="HF55" s="98"/>
      <c r="HG55" s="98"/>
      <c r="HH55" s="98"/>
      <c r="HI55" s="98"/>
      <c r="HJ55" s="98"/>
      <c r="HK55" s="98"/>
      <c r="HL55" s="98"/>
      <c r="HM55" s="98"/>
      <c r="HN55" s="98"/>
      <c r="HO55" s="98"/>
      <c r="HP55" s="98"/>
      <c r="HQ55" s="98"/>
      <c r="HR55" s="98"/>
      <c r="HS55" s="98"/>
      <c r="HT55" s="98"/>
      <c r="HU55" s="98"/>
      <c r="HV55" s="98"/>
      <c r="HW55" s="98"/>
      <c r="HX55" s="98"/>
      <c r="HY55" s="98"/>
      <c r="HZ55" s="98"/>
      <c r="IA55" s="98"/>
      <c r="IB55" s="98"/>
      <c r="IC55" s="98"/>
      <c r="ID55" s="98"/>
      <c r="IE55" s="98"/>
      <c r="IF55" s="98"/>
      <c r="IG55" s="98"/>
      <c r="IH55" s="98"/>
      <c r="II55" s="98"/>
      <c r="IJ55" s="98"/>
      <c r="IK55" s="98"/>
      <c r="IL55" s="98"/>
      <c r="IM55" s="98"/>
      <c r="IN55" s="98"/>
      <c r="IO55" s="98"/>
      <c r="IP55" s="98"/>
      <c r="IQ55" s="98"/>
      <c r="IR55" s="98"/>
      <c r="IS55" s="98"/>
      <c r="IT55" s="98"/>
      <c r="IU55" s="98"/>
      <c r="IV55" s="98"/>
      <c r="IW55" s="98"/>
    </row>
    <row r="56" customFormat="false" ht="18" hidden="false" customHeight="true" outlineLevel="0" collapsed="false">
      <c r="A56" s="95" t="s">
        <v>166</v>
      </c>
      <c r="B56" s="96"/>
      <c r="C56" s="49" t="n">
        <v>37189</v>
      </c>
      <c r="D56" s="96"/>
      <c r="E56" s="1" t="s">
        <v>159</v>
      </c>
      <c r="F56" s="96"/>
      <c r="G56" s="1" t="s">
        <v>31</v>
      </c>
      <c r="H56" s="98"/>
      <c r="I56" s="99" t="n">
        <v>755000</v>
      </c>
      <c r="J56" s="100"/>
      <c r="K56" s="101"/>
      <c r="L56" s="102"/>
      <c r="M56" s="52" t="n">
        <f aca="false">N56/1000</f>
        <v>0</v>
      </c>
      <c r="N56" s="107" t="n">
        <v>0</v>
      </c>
      <c r="O56" s="1" t="s">
        <v>32</v>
      </c>
      <c r="P56" s="97" t="s">
        <v>164</v>
      </c>
      <c r="Q56" s="98" t="s">
        <v>34</v>
      </c>
      <c r="R56" s="108" t="s">
        <v>91</v>
      </c>
      <c r="S56" s="9" t="n">
        <v>0.29</v>
      </c>
      <c r="T56" s="9" t="s">
        <v>165</v>
      </c>
      <c r="U56" s="98"/>
      <c r="V56" s="82"/>
      <c r="W56" s="98"/>
      <c r="X56" s="98"/>
      <c r="Y56" s="98"/>
      <c r="Z56" s="2" t="n">
        <f aca="false">I56+K56</f>
        <v>755000</v>
      </c>
      <c r="AA56" s="2" t="n">
        <f aca="false">N56</f>
        <v>0</v>
      </c>
      <c r="AB56" s="2" t="n">
        <v>1</v>
      </c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</row>
    <row r="57" customFormat="false" ht="18" hidden="false" customHeight="true" outlineLevel="0" collapsed="false">
      <c r="A57" s="95" t="s">
        <v>167</v>
      </c>
      <c r="B57" s="96"/>
      <c r="C57" s="77" t="n">
        <v>37189</v>
      </c>
      <c r="D57" s="96"/>
      <c r="E57" s="97" t="s">
        <v>168</v>
      </c>
      <c r="F57" s="96"/>
      <c r="G57" s="1" t="s">
        <v>31</v>
      </c>
      <c r="H57" s="98"/>
      <c r="I57" s="99" t="n">
        <v>300000</v>
      </c>
      <c r="J57" s="100"/>
      <c r="K57" s="101"/>
      <c r="L57" s="102"/>
      <c r="M57" s="52" t="n">
        <f aca="false">N57/1000</f>
        <v>0.75</v>
      </c>
      <c r="N57" s="107" t="n">
        <v>750</v>
      </c>
      <c r="O57" s="97" t="s">
        <v>66</v>
      </c>
      <c r="P57" s="97" t="s">
        <v>83</v>
      </c>
      <c r="Q57" s="98" t="s">
        <v>67</v>
      </c>
      <c r="R57" s="104" t="n">
        <v>37196</v>
      </c>
      <c r="S57" s="98" t="n">
        <v>0.02</v>
      </c>
      <c r="T57" s="98" t="s">
        <v>85</v>
      </c>
      <c r="U57" s="98"/>
      <c r="V57" s="82"/>
      <c r="W57" s="98"/>
      <c r="X57" s="98"/>
      <c r="Y57" s="98"/>
      <c r="Z57" s="2" t="n">
        <f aca="false">I57+K57</f>
        <v>300000</v>
      </c>
      <c r="AA57" s="2" t="n">
        <f aca="false">N57</f>
        <v>750</v>
      </c>
      <c r="AB57" s="2" t="n">
        <v>1</v>
      </c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  <c r="BB57" s="98"/>
      <c r="BC57" s="98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  <c r="CB57" s="98"/>
      <c r="CC57" s="98"/>
      <c r="CD57" s="98"/>
      <c r="CE57" s="98"/>
      <c r="CF57" s="98"/>
      <c r="CG57" s="98"/>
      <c r="CH57" s="98"/>
      <c r="CI57" s="98"/>
      <c r="CJ57" s="98"/>
      <c r="CK57" s="98"/>
      <c r="CL57" s="98"/>
      <c r="CM57" s="98"/>
      <c r="CN57" s="98"/>
      <c r="CO57" s="98"/>
      <c r="CP57" s="98"/>
      <c r="CQ57" s="98"/>
      <c r="CR57" s="98"/>
      <c r="CS57" s="98"/>
      <c r="CT57" s="98"/>
      <c r="CU57" s="98"/>
      <c r="CV57" s="98"/>
      <c r="CW57" s="98"/>
      <c r="CX57" s="98"/>
      <c r="CY57" s="98"/>
      <c r="CZ57" s="98"/>
      <c r="DA57" s="98"/>
      <c r="DB57" s="98"/>
      <c r="DC57" s="98"/>
      <c r="DD57" s="98"/>
      <c r="DE57" s="98"/>
      <c r="DF57" s="98"/>
      <c r="DG57" s="98"/>
      <c r="DH57" s="98"/>
      <c r="DI57" s="98"/>
      <c r="DJ57" s="98"/>
      <c r="DK57" s="98"/>
      <c r="DL57" s="98"/>
      <c r="DM57" s="98"/>
      <c r="DN57" s="98"/>
      <c r="DO57" s="98"/>
      <c r="DP57" s="98"/>
      <c r="DQ57" s="98"/>
      <c r="DR57" s="98"/>
      <c r="DS57" s="98"/>
      <c r="DT57" s="98"/>
      <c r="DU57" s="98"/>
      <c r="DV57" s="98"/>
      <c r="DW57" s="98"/>
      <c r="DX57" s="98"/>
      <c r="DY57" s="98"/>
      <c r="DZ57" s="98"/>
      <c r="EA57" s="98"/>
      <c r="EB57" s="98"/>
      <c r="EC57" s="98"/>
      <c r="ED57" s="98"/>
      <c r="EE57" s="98"/>
      <c r="EF57" s="98"/>
      <c r="EG57" s="98"/>
      <c r="EH57" s="98"/>
      <c r="EI57" s="98"/>
      <c r="EJ57" s="98"/>
      <c r="EK57" s="98"/>
      <c r="EL57" s="98"/>
      <c r="EM57" s="98"/>
      <c r="EN57" s="98"/>
      <c r="EO57" s="98"/>
      <c r="EP57" s="98"/>
      <c r="EQ57" s="98"/>
      <c r="ER57" s="98"/>
      <c r="ES57" s="98"/>
      <c r="ET57" s="98"/>
      <c r="EU57" s="98"/>
      <c r="EV57" s="98"/>
      <c r="EW57" s="98"/>
      <c r="EX57" s="98"/>
      <c r="EY57" s="98"/>
      <c r="EZ57" s="98"/>
      <c r="FA57" s="98"/>
      <c r="FB57" s="98"/>
      <c r="FC57" s="98"/>
      <c r="FD57" s="98"/>
      <c r="FE57" s="98"/>
      <c r="FF57" s="98"/>
      <c r="FG57" s="98"/>
      <c r="FH57" s="98"/>
      <c r="FI57" s="98"/>
      <c r="FJ57" s="98"/>
      <c r="FK57" s="98"/>
      <c r="FL57" s="98"/>
      <c r="FM57" s="98"/>
      <c r="FN57" s="98"/>
      <c r="FO57" s="98"/>
      <c r="FP57" s="98"/>
      <c r="FQ57" s="98"/>
      <c r="FR57" s="98"/>
      <c r="FS57" s="98"/>
      <c r="FT57" s="98"/>
      <c r="FU57" s="98"/>
      <c r="FV57" s="98"/>
      <c r="FW57" s="98"/>
      <c r="FX57" s="98"/>
      <c r="FY57" s="98"/>
      <c r="FZ57" s="98"/>
      <c r="GA57" s="98"/>
      <c r="GB57" s="98"/>
      <c r="GC57" s="98"/>
      <c r="GD57" s="98"/>
      <c r="GE57" s="98"/>
      <c r="GF57" s="98"/>
      <c r="GG57" s="98"/>
      <c r="GH57" s="98"/>
      <c r="GI57" s="98"/>
      <c r="GJ57" s="98"/>
      <c r="GK57" s="98"/>
      <c r="GL57" s="98"/>
      <c r="GM57" s="98"/>
      <c r="GN57" s="98"/>
      <c r="GO57" s="98"/>
      <c r="GP57" s="98"/>
      <c r="GQ57" s="98"/>
      <c r="GR57" s="98"/>
      <c r="GS57" s="98"/>
      <c r="GT57" s="98"/>
      <c r="GU57" s="98"/>
      <c r="GV57" s="98"/>
      <c r="GW57" s="98"/>
      <c r="GX57" s="98"/>
      <c r="GY57" s="98"/>
      <c r="GZ57" s="98"/>
      <c r="HA57" s="98"/>
      <c r="HB57" s="98"/>
      <c r="HC57" s="98"/>
      <c r="HD57" s="98"/>
      <c r="HE57" s="98"/>
      <c r="HF57" s="98"/>
      <c r="HG57" s="98"/>
      <c r="HH57" s="98"/>
      <c r="HI57" s="98"/>
      <c r="HJ57" s="98"/>
      <c r="HK57" s="98"/>
      <c r="HL57" s="98"/>
      <c r="HM57" s="98"/>
      <c r="HN57" s="98"/>
      <c r="HO57" s="98"/>
      <c r="HP57" s="98"/>
      <c r="HQ57" s="98"/>
      <c r="HR57" s="98"/>
      <c r="HS57" s="98"/>
      <c r="HT57" s="98"/>
      <c r="HU57" s="98"/>
      <c r="HV57" s="98"/>
      <c r="HW57" s="98"/>
      <c r="HX57" s="98"/>
      <c r="HY57" s="98"/>
      <c r="HZ57" s="98"/>
      <c r="IA57" s="98"/>
      <c r="IB57" s="98"/>
      <c r="IC57" s="98"/>
      <c r="ID57" s="98"/>
      <c r="IE57" s="98"/>
      <c r="IF57" s="98"/>
      <c r="IG57" s="98"/>
      <c r="IH57" s="98"/>
      <c r="II57" s="98"/>
      <c r="IJ57" s="98"/>
      <c r="IK57" s="98"/>
      <c r="IL57" s="98"/>
      <c r="IM57" s="98"/>
      <c r="IN57" s="98"/>
      <c r="IO57" s="98"/>
      <c r="IP57" s="98"/>
      <c r="IQ57" s="98"/>
      <c r="IR57" s="98"/>
      <c r="IS57" s="98"/>
      <c r="IT57" s="98"/>
      <c r="IU57" s="98"/>
      <c r="IV57" s="98"/>
      <c r="IW57" s="98"/>
    </row>
    <row r="58" customFormat="false" ht="18" hidden="false" customHeight="true" outlineLevel="0" collapsed="false">
      <c r="A58" s="95" t="s">
        <v>169</v>
      </c>
      <c r="B58" s="96"/>
      <c r="C58" s="77" t="n">
        <v>37189</v>
      </c>
      <c r="D58" s="98"/>
      <c r="E58" s="97" t="s">
        <v>168</v>
      </c>
      <c r="F58" s="96"/>
      <c r="G58" s="1" t="s">
        <v>31</v>
      </c>
      <c r="H58" s="98"/>
      <c r="I58" s="99" t="n">
        <v>150000</v>
      </c>
      <c r="J58" s="100"/>
      <c r="K58" s="101"/>
      <c r="L58" s="102"/>
      <c r="M58" s="52" t="n">
        <f aca="false">N58/1000</f>
        <v>0</v>
      </c>
      <c r="N58" s="107" t="n">
        <v>0</v>
      </c>
      <c r="O58" s="97" t="s">
        <v>66</v>
      </c>
      <c r="P58" s="97" t="s">
        <v>83</v>
      </c>
      <c r="Q58" s="98" t="s">
        <v>67</v>
      </c>
      <c r="R58" s="104" t="n">
        <v>37196</v>
      </c>
      <c r="S58" s="98" t="n">
        <v>-0.01</v>
      </c>
      <c r="T58" s="98" t="s">
        <v>170</v>
      </c>
      <c r="U58" s="98"/>
      <c r="V58" s="82"/>
      <c r="W58" s="98"/>
      <c r="X58" s="98"/>
      <c r="Y58" s="98"/>
      <c r="Z58" s="2" t="n">
        <f aca="false">I58+K58</f>
        <v>150000</v>
      </c>
      <c r="AA58" s="2" t="n">
        <f aca="false">N58</f>
        <v>0</v>
      </c>
      <c r="AB58" s="2" t="n">
        <v>1</v>
      </c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8"/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98"/>
      <c r="EE58" s="98"/>
      <c r="EF58" s="98"/>
      <c r="EG58" s="98"/>
      <c r="EH58" s="98"/>
      <c r="EI58" s="98"/>
      <c r="EJ58" s="98"/>
      <c r="EK58" s="98"/>
      <c r="EL58" s="98"/>
      <c r="EM58" s="98"/>
      <c r="EN58" s="98"/>
      <c r="EO58" s="98"/>
      <c r="EP58" s="98"/>
      <c r="EQ58" s="98"/>
      <c r="ER58" s="98"/>
      <c r="ES58" s="98"/>
      <c r="ET58" s="98"/>
      <c r="EU58" s="98"/>
      <c r="EV58" s="98"/>
      <c r="EW58" s="98"/>
      <c r="EX58" s="98"/>
      <c r="EY58" s="98"/>
      <c r="EZ58" s="98"/>
      <c r="FA58" s="98"/>
      <c r="FB58" s="98"/>
      <c r="FC58" s="98"/>
      <c r="FD58" s="98"/>
      <c r="FE58" s="98"/>
      <c r="FF58" s="98"/>
      <c r="FG58" s="98"/>
      <c r="FH58" s="98"/>
      <c r="FI58" s="98"/>
      <c r="FJ58" s="98"/>
      <c r="FK58" s="98"/>
      <c r="FL58" s="98"/>
      <c r="FM58" s="98"/>
      <c r="FN58" s="98"/>
      <c r="FO58" s="98"/>
      <c r="FP58" s="98"/>
      <c r="FQ58" s="98"/>
      <c r="FR58" s="98"/>
      <c r="FS58" s="98"/>
      <c r="FT58" s="98"/>
      <c r="FU58" s="98"/>
      <c r="FV58" s="98"/>
      <c r="FW58" s="98"/>
      <c r="FX58" s="98"/>
      <c r="FY58" s="98"/>
      <c r="FZ58" s="98"/>
      <c r="GA58" s="98"/>
      <c r="GB58" s="98"/>
      <c r="GC58" s="98"/>
      <c r="GD58" s="98"/>
      <c r="GE58" s="98"/>
      <c r="GF58" s="98"/>
      <c r="GG58" s="98"/>
      <c r="GH58" s="98"/>
      <c r="GI58" s="98"/>
      <c r="GJ58" s="98"/>
      <c r="GK58" s="98"/>
      <c r="GL58" s="98"/>
      <c r="GM58" s="98"/>
      <c r="GN58" s="98"/>
      <c r="GO58" s="98"/>
      <c r="GP58" s="98"/>
      <c r="GQ58" s="98"/>
      <c r="GR58" s="98"/>
      <c r="GS58" s="98"/>
      <c r="GT58" s="98"/>
      <c r="GU58" s="98"/>
      <c r="GV58" s="98"/>
      <c r="GW58" s="98"/>
      <c r="GX58" s="98"/>
      <c r="GY58" s="98"/>
      <c r="GZ58" s="98"/>
      <c r="HA58" s="98"/>
      <c r="HB58" s="98"/>
      <c r="HC58" s="98"/>
      <c r="HD58" s="98"/>
      <c r="HE58" s="98"/>
      <c r="HF58" s="98"/>
      <c r="HG58" s="98"/>
      <c r="HH58" s="98"/>
      <c r="HI58" s="98"/>
      <c r="HJ58" s="98"/>
      <c r="HK58" s="98"/>
      <c r="HL58" s="98"/>
      <c r="HM58" s="98"/>
      <c r="HN58" s="98"/>
      <c r="HO58" s="98"/>
      <c r="HP58" s="98"/>
      <c r="HQ58" s="98"/>
      <c r="HR58" s="98"/>
      <c r="HS58" s="98"/>
      <c r="HT58" s="98"/>
      <c r="HU58" s="98"/>
      <c r="HV58" s="98"/>
      <c r="HW58" s="98"/>
      <c r="HX58" s="98"/>
      <c r="HY58" s="98"/>
      <c r="HZ58" s="98"/>
      <c r="IA58" s="98"/>
      <c r="IB58" s="98"/>
      <c r="IC58" s="98"/>
      <c r="ID58" s="98"/>
      <c r="IE58" s="98"/>
      <c r="IF58" s="98"/>
      <c r="IG58" s="98"/>
      <c r="IH58" s="98"/>
      <c r="II58" s="98"/>
      <c r="IJ58" s="98"/>
      <c r="IK58" s="98"/>
      <c r="IL58" s="98"/>
      <c r="IM58" s="98"/>
      <c r="IN58" s="98"/>
      <c r="IO58" s="98"/>
      <c r="IP58" s="98"/>
      <c r="IQ58" s="98"/>
      <c r="IR58" s="98"/>
      <c r="IS58" s="98"/>
      <c r="IT58" s="98"/>
      <c r="IU58" s="98"/>
      <c r="IV58" s="98"/>
      <c r="IW58" s="98"/>
    </row>
    <row r="59" customFormat="false" ht="18" hidden="false" customHeight="true" outlineLevel="0" collapsed="false">
      <c r="A59" s="56" t="s">
        <v>171</v>
      </c>
      <c r="C59" s="77" t="n">
        <v>37189</v>
      </c>
      <c r="E59" s="1" t="s">
        <v>30</v>
      </c>
      <c r="G59" s="78" t="s">
        <v>31</v>
      </c>
      <c r="H59" s="9"/>
      <c r="J59" s="50"/>
      <c r="K59" s="51" t="n">
        <v>2000000</v>
      </c>
      <c r="M59" s="52" t="n">
        <f aca="false">N59/1000</f>
        <v>80</v>
      </c>
      <c r="N59" s="7" t="n">
        <v>80000</v>
      </c>
      <c r="O59" s="1" t="s">
        <v>32</v>
      </c>
      <c r="P59" s="97" t="s">
        <v>33</v>
      </c>
      <c r="Q59" s="9" t="s">
        <v>39</v>
      </c>
      <c r="R59" s="10" t="n">
        <v>37622</v>
      </c>
      <c r="S59" s="9" t="n">
        <v>3.8</v>
      </c>
      <c r="T59" s="9" t="s">
        <v>172</v>
      </c>
      <c r="U59" s="9"/>
      <c r="V59" s="82"/>
      <c r="W59" s="9"/>
      <c r="X59" s="9"/>
      <c r="Y59" s="9"/>
      <c r="Z59" s="2" t="n">
        <f aca="false">I59+K59</f>
        <v>2000000</v>
      </c>
      <c r="AA59" s="2" t="n">
        <f aca="false">N59</f>
        <v>80000</v>
      </c>
      <c r="AB59" s="2" t="n">
        <v>1</v>
      </c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9"/>
      <c r="FI59" s="9"/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9"/>
      <c r="FV59" s="9"/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9"/>
      <c r="GJ59" s="9"/>
      <c r="GK59" s="9"/>
      <c r="GL59" s="9"/>
      <c r="GM59" s="9"/>
      <c r="GN59" s="9"/>
      <c r="GO59" s="9"/>
      <c r="GP59" s="9"/>
      <c r="GQ59" s="9"/>
      <c r="GR59" s="9"/>
      <c r="GS59" s="9"/>
      <c r="GT59" s="9"/>
      <c r="GU59" s="9"/>
      <c r="GV59" s="9"/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9"/>
      <c r="HH59" s="9"/>
      <c r="HI59" s="9"/>
      <c r="HJ59" s="9"/>
      <c r="HK59" s="9"/>
      <c r="HL59" s="9"/>
      <c r="HM59" s="9"/>
      <c r="HN59" s="9"/>
      <c r="HO59" s="9"/>
      <c r="HP59" s="9"/>
      <c r="HQ59" s="9"/>
      <c r="HR59" s="9"/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</row>
    <row r="60" customFormat="false" ht="18" hidden="false" customHeight="true" outlineLevel="0" collapsed="false">
      <c r="A60" s="97" t="s">
        <v>173</v>
      </c>
      <c r="B60" s="96"/>
      <c r="C60" s="109" t="n">
        <v>37190</v>
      </c>
      <c r="D60" s="96"/>
      <c r="E60" s="97" t="s">
        <v>174</v>
      </c>
      <c r="F60" s="96"/>
      <c r="G60" s="78" t="s">
        <v>31</v>
      </c>
      <c r="H60" s="110"/>
      <c r="I60" s="111" t="s">
        <v>175</v>
      </c>
      <c r="J60" s="111"/>
      <c r="K60" s="111"/>
      <c r="L60" s="112"/>
      <c r="M60" s="113" t="n">
        <f aca="false">N124/1000</f>
        <v>0</v>
      </c>
      <c r="N60" s="114" t="n">
        <v>0</v>
      </c>
      <c r="O60" s="115" t="s">
        <v>71</v>
      </c>
      <c r="P60" s="116" t="s">
        <v>83</v>
      </c>
      <c r="Q60" s="98" t="s">
        <v>67</v>
      </c>
      <c r="R60" s="117" t="n">
        <v>37196</v>
      </c>
      <c r="S60" s="118" t="n">
        <v>0.01</v>
      </c>
      <c r="T60" s="97" t="s">
        <v>176</v>
      </c>
      <c r="U60" s="96"/>
      <c r="V60" s="82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  <c r="GQ60" s="96"/>
      <c r="GR60" s="96"/>
      <c r="GS60" s="96"/>
      <c r="GT60" s="96"/>
      <c r="GU60" s="96"/>
      <c r="GV60" s="96"/>
      <c r="GW60" s="96"/>
      <c r="GX60" s="96"/>
      <c r="GY60" s="96"/>
      <c r="GZ60" s="96"/>
      <c r="HA60" s="96"/>
      <c r="HB60" s="96"/>
      <c r="HC60" s="96"/>
      <c r="HD60" s="96"/>
      <c r="HE60" s="96"/>
      <c r="HF60" s="96"/>
      <c r="HG60" s="96"/>
      <c r="HH60" s="96"/>
      <c r="HI60" s="96"/>
      <c r="HJ60" s="96"/>
      <c r="HK60" s="96"/>
      <c r="HL60" s="96"/>
      <c r="HM60" s="96"/>
      <c r="HN60" s="96"/>
      <c r="HO60" s="96"/>
      <c r="HP60" s="96"/>
      <c r="HQ60" s="96"/>
      <c r="HR60" s="96"/>
      <c r="HS60" s="96"/>
      <c r="HT60" s="96"/>
      <c r="HU60" s="96"/>
      <c r="HV60" s="96"/>
      <c r="HW60" s="96"/>
      <c r="HX60" s="96"/>
      <c r="HY60" s="96"/>
      <c r="HZ60" s="96"/>
      <c r="IA60" s="96"/>
      <c r="IB60" s="96"/>
      <c r="IC60" s="96"/>
      <c r="ID60" s="96"/>
      <c r="IE60" s="96"/>
      <c r="IF60" s="96"/>
      <c r="IG60" s="96"/>
      <c r="IH60" s="96"/>
      <c r="II60" s="96"/>
      <c r="IJ60" s="96"/>
      <c r="IK60" s="96"/>
      <c r="IL60" s="96"/>
      <c r="IM60" s="96"/>
      <c r="IN60" s="96"/>
      <c r="IO60" s="96"/>
      <c r="IP60" s="96"/>
      <c r="IQ60" s="96"/>
      <c r="IR60" s="96"/>
      <c r="IS60" s="96"/>
      <c r="IT60" s="96"/>
      <c r="IU60" s="96"/>
      <c r="IV60" s="96"/>
      <c r="IW60" s="96"/>
    </row>
    <row r="61" customFormat="false" ht="18" hidden="false" customHeight="true" outlineLevel="0" collapsed="false">
      <c r="A61" s="56" t="s">
        <v>177</v>
      </c>
      <c r="C61" s="77" t="n">
        <v>37193</v>
      </c>
      <c r="E61" s="1" t="s">
        <v>178</v>
      </c>
      <c r="G61" s="78" t="s">
        <v>31</v>
      </c>
      <c r="H61" s="9"/>
      <c r="J61" s="50"/>
      <c r="K61" s="51" t="n">
        <v>165000</v>
      </c>
      <c r="M61" s="52" t="n">
        <f aca="false">N61/1000</f>
        <v>0</v>
      </c>
      <c r="N61" s="7" t="n">
        <v>0</v>
      </c>
      <c r="O61" s="1" t="s">
        <v>48</v>
      </c>
      <c r="P61" s="1" t="s">
        <v>117</v>
      </c>
      <c r="Q61" s="9" t="s">
        <v>54</v>
      </c>
      <c r="R61" s="10" t="s">
        <v>179</v>
      </c>
      <c r="S61" s="9" t="n">
        <v>-0.0025</v>
      </c>
      <c r="T61" s="9" t="s">
        <v>180</v>
      </c>
      <c r="U61" s="9"/>
      <c r="V61" s="82"/>
      <c r="W61" s="9"/>
      <c r="X61" s="9"/>
      <c r="Y61" s="9"/>
      <c r="Z61" s="2" t="n">
        <f aca="false">I61+K61</f>
        <v>165000</v>
      </c>
      <c r="AA61" s="2" t="n">
        <f aca="false">N61</f>
        <v>0</v>
      </c>
      <c r="AB61" s="2" t="n">
        <v>1</v>
      </c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  <c r="EY61" s="9"/>
      <c r="EZ61" s="9"/>
      <c r="FA61" s="9"/>
      <c r="FB61" s="9"/>
      <c r="FC61" s="9"/>
      <c r="FD61" s="9"/>
      <c r="FE61" s="9"/>
      <c r="FF61" s="9"/>
      <c r="FG61" s="9"/>
      <c r="FH61" s="9"/>
      <c r="FI61" s="9"/>
      <c r="FJ61" s="9"/>
      <c r="FK61" s="9"/>
      <c r="FL61" s="9"/>
      <c r="FM61" s="9"/>
      <c r="FN61" s="9"/>
      <c r="FO61" s="9"/>
      <c r="FP61" s="9"/>
      <c r="FQ61" s="9"/>
      <c r="FR61" s="9"/>
      <c r="FS61" s="9"/>
      <c r="FT61" s="9"/>
      <c r="FU61" s="9"/>
      <c r="FV61" s="9"/>
      <c r="FW61" s="9"/>
      <c r="FX61" s="9"/>
      <c r="FY61" s="9"/>
      <c r="FZ61" s="9"/>
      <c r="GA61" s="9"/>
      <c r="GB61" s="9"/>
      <c r="GC61" s="9"/>
      <c r="GD61" s="9"/>
      <c r="GE61" s="9"/>
      <c r="GF61" s="9"/>
      <c r="GG61" s="9"/>
      <c r="GH61" s="9"/>
      <c r="GI61" s="9"/>
      <c r="GJ61" s="9"/>
      <c r="GK61" s="9"/>
      <c r="GL61" s="9"/>
      <c r="GM61" s="9"/>
      <c r="GN61" s="9"/>
      <c r="GO61" s="9"/>
      <c r="GP61" s="9"/>
      <c r="GQ61" s="9"/>
      <c r="GR61" s="9"/>
      <c r="GS61" s="9"/>
      <c r="GT61" s="9"/>
      <c r="GU61" s="9"/>
      <c r="GV61" s="9"/>
      <c r="GW61" s="9"/>
      <c r="GX61" s="9"/>
      <c r="GY61" s="9"/>
      <c r="GZ61" s="9"/>
      <c r="HA61" s="9"/>
      <c r="HB61" s="9"/>
      <c r="HC61" s="9"/>
      <c r="HD61" s="9"/>
      <c r="HE61" s="9"/>
      <c r="HF61" s="9"/>
      <c r="HG61" s="9"/>
      <c r="HH61" s="9"/>
      <c r="HI61" s="9"/>
      <c r="HJ61" s="9"/>
      <c r="HK61" s="9"/>
      <c r="HL61" s="9"/>
      <c r="HM61" s="9"/>
      <c r="HN61" s="9"/>
      <c r="HO61" s="9"/>
      <c r="HP61" s="9"/>
      <c r="HQ61" s="9"/>
      <c r="HR61" s="9"/>
      <c r="HS61" s="9"/>
      <c r="HT61" s="9"/>
      <c r="HU61" s="9"/>
      <c r="HV61" s="9"/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  <c r="IS61" s="9"/>
      <c r="IT61" s="9"/>
      <c r="IU61" s="9"/>
      <c r="IV61" s="9"/>
      <c r="IW61" s="9"/>
    </row>
    <row r="62" customFormat="false" ht="18" hidden="false" customHeight="true" outlineLevel="0" collapsed="false">
      <c r="A62" s="56" t="s">
        <v>181</v>
      </c>
      <c r="C62" s="77" t="n">
        <v>37193</v>
      </c>
      <c r="E62" s="1" t="s">
        <v>30</v>
      </c>
      <c r="G62" s="78" t="s">
        <v>31</v>
      </c>
      <c r="H62" s="9"/>
      <c r="I62" s="3" t="n">
        <v>2000000</v>
      </c>
      <c r="J62" s="50"/>
      <c r="K62" s="51"/>
      <c r="M62" s="52" t="n">
        <f aca="false">N62/1000</f>
        <v>0</v>
      </c>
      <c r="N62" s="7" t="n">
        <v>0</v>
      </c>
      <c r="O62" s="1" t="s">
        <v>32</v>
      </c>
      <c r="P62" s="1" t="s">
        <v>49</v>
      </c>
      <c r="Q62" s="9" t="s">
        <v>34</v>
      </c>
      <c r="R62" s="10" t="s">
        <v>182</v>
      </c>
      <c r="S62" s="9" t="n">
        <v>-0.085</v>
      </c>
      <c r="T62" s="9" t="s">
        <v>183</v>
      </c>
      <c r="U62" s="9"/>
      <c r="V62" s="82"/>
      <c r="W62" s="9"/>
      <c r="X62" s="9"/>
      <c r="Y62" s="9"/>
      <c r="Z62" s="2" t="n">
        <f aca="false">I62+K62</f>
        <v>2000000</v>
      </c>
      <c r="AA62" s="2" t="n">
        <f aca="false">N62</f>
        <v>0</v>
      </c>
      <c r="AB62" s="2" t="n">
        <v>1</v>
      </c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  <c r="EY62" s="9"/>
      <c r="EZ62" s="9"/>
      <c r="FA62" s="9"/>
      <c r="FB62" s="9"/>
      <c r="FC62" s="9"/>
      <c r="FD62" s="9"/>
      <c r="FE62" s="9"/>
      <c r="FF62" s="9"/>
      <c r="FG62" s="9"/>
      <c r="FH62" s="9"/>
      <c r="FI62" s="9"/>
      <c r="FJ62" s="9"/>
      <c r="FK62" s="9"/>
      <c r="FL62" s="9"/>
      <c r="FM62" s="9"/>
      <c r="FN62" s="9"/>
      <c r="FO62" s="9"/>
      <c r="FP62" s="9"/>
      <c r="FQ62" s="9"/>
      <c r="FR62" s="9"/>
      <c r="FS62" s="9"/>
      <c r="FT62" s="9"/>
      <c r="FU62" s="9"/>
      <c r="FV62" s="9"/>
      <c r="FW62" s="9"/>
      <c r="FX62" s="9"/>
      <c r="FY62" s="9"/>
      <c r="FZ62" s="9"/>
      <c r="GA62" s="9"/>
      <c r="GB62" s="9"/>
      <c r="GC62" s="9"/>
      <c r="GD62" s="9"/>
      <c r="GE62" s="9"/>
      <c r="GF62" s="9"/>
      <c r="GG62" s="9"/>
      <c r="GH62" s="9"/>
      <c r="GI62" s="9"/>
      <c r="GJ62" s="9"/>
      <c r="GK62" s="9"/>
      <c r="GL62" s="9"/>
      <c r="GM62" s="9"/>
      <c r="GN62" s="9"/>
      <c r="GO62" s="9"/>
      <c r="GP62" s="9"/>
      <c r="GQ62" s="9"/>
      <c r="GR62" s="9"/>
      <c r="GS62" s="9"/>
      <c r="GT62" s="9"/>
      <c r="GU62" s="9"/>
      <c r="GV62" s="9"/>
      <c r="GW62" s="9"/>
      <c r="GX62" s="9"/>
      <c r="GY62" s="9"/>
      <c r="GZ62" s="9"/>
      <c r="HA62" s="9"/>
      <c r="HB62" s="9"/>
      <c r="HC62" s="9"/>
      <c r="HD62" s="9"/>
      <c r="HE62" s="9"/>
      <c r="HF62" s="9"/>
      <c r="HG62" s="9"/>
      <c r="HH62" s="9"/>
      <c r="HI62" s="9"/>
      <c r="HJ62" s="9"/>
      <c r="HK62" s="9"/>
      <c r="HL62" s="9"/>
      <c r="HM62" s="9"/>
      <c r="HN62" s="9"/>
      <c r="HO62" s="9"/>
      <c r="HP62" s="9"/>
      <c r="HQ62" s="9"/>
      <c r="HR62" s="9"/>
      <c r="HS62" s="9"/>
      <c r="HT62" s="9"/>
      <c r="HU62" s="9"/>
      <c r="HV62" s="9"/>
      <c r="HW62" s="9"/>
      <c r="HX62" s="9"/>
      <c r="HY62" s="9"/>
      <c r="HZ62" s="9"/>
      <c r="IA62" s="9"/>
      <c r="IB62" s="9"/>
      <c r="IC62" s="9"/>
      <c r="ID62" s="9"/>
      <c r="IE62" s="9"/>
      <c r="IF62" s="9"/>
      <c r="IG62" s="9"/>
      <c r="IH62" s="9"/>
      <c r="II62" s="9"/>
      <c r="IJ62" s="9"/>
      <c r="IK62" s="9"/>
      <c r="IL62" s="9"/>
      <c r="IM62" s="9"/>
      <c r="IN62" s="9"/>
      <c r="IO62" s="9"/>
      <c r="IP62" s="9"/>
      <c r="IQ62" s="9"/>
      <c r="IR62" s="9"/>
      <c r="IS62" s="9"/>
      <c r="IT62" s="9"/>
      <c r="IU62" s="9"/>
      <c r="IV62" s="9"/>
      <c r="IW62" s="9"/>
    </row>
    <row r="63" customFormat="false" ht="18" hidden="false" customHeight="true" outlineLevel="0" collapsed="false">
      <c r="A63" s="56" t="s">
        <v>184</v>
      </c>
      <c r="C63" s="77" t="n">
        <v>37193</v>
      </c>
      <c r="E63" s="1" t="s">
        <v>185</v>
      </c>
      <c r="G63" s="78" t="s">
        <v>31</v>
      </c>
      <c r="H63" s="9"/>
      <c r="J63" s="50"/>
      <c r="K63" s="51" t="n">
        <v>75000</v>
      </c>
      <c r="M63" s="52" t="n">
        <f aca="false">N63/1000</f>
        <v>0.375</v>
      </c>
      <c r="N63" s="7" t="n">
        <v>375</v>
      </c>
      <c r="O63" s="1" t="s">
        <v>66</v>
      </c>
      <c r="P63" s="1" t="s">
        <v>186</v>
      </c>
      <c r="Q63" s="9" t="s">
        <v>39</v>
      </c>
      <c r="R63" s="104" t="n">
        <v>37196</v>
      </c>
      <c r="S63" s="9" t="n">
        <v>3</v>
      </c>
      <c r="T63" s="9" t="s">
        <v>187</v>
      </c>
      <c r="U63" s="9"/>
      <c r="V63" s="82"/>
      <c r="W63" s="9"/>
      <c r="X63" s="9"/>
      <c r="Y63" s="9"/>
      <c r="Z63" s="2" t="n">
        <f aca="false">I63+K63</f>
        <v>75000</v>
      </c>
      <c r="AA63" s="2" t="n">
        <f aca="false">N63</f>
        <v>375</v>
      </c>
      <c r="AB63" s="2" t="n">
        <v>1</v>
      </c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9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</row>
    <row r="64" customFormat="false" ht="18" hidden="false" customHeight="true" outlineLevel="0" collapsed="false">
      <c r="A64" s="56" t="s">
        <v>188</v>
      </c>
      <c r="C64" s="77" t="n">
        <v>37193</v>
      </c>
      <c r="E64" s="1" t="s">
        <v>30</v>
      </c>
      <c r="G64" s="78" t="s">
        <v>31</v>
      </c>
      <c r="H64" s="9"/>
      <c r="I64" s="3" t="n">
        <v>151000</v>
      </c>
      <c r="J64" s="50"/>
      <c r="K64" s="51"/>
      <c r="M64" s="52" t="n">
        <f aca="false">N64/1000</f>
        <v>1.275</v>
      </c>
      <c r="N64" s="7" t="n">
        <v>1275</v>
      </c>
      <c r="O64" s="1" t="s">
        <v>189</v>
      </c>
      <c r="P64" s="1" t="s">
        <v>49</v>
      </c>
      <c r="Q64" s="9" t="s">
        <v>67</v>
      </c>
      <c r="R64" s="10" t="s">
        <v>190</v>
      </c>
      <c r="S64" s="9" t="n">
        <v>2.66</v>
      </c>
      <c r="T64" s="9" t="s">
        <v>161</v>
      </c>
      <c r="U64" s="9"/>
      <c r="V64" s="82"/>
      <c r="W64" s="9"/>
      <c r="X64" s="9"/>
      <c r="Y64" s="9"/>
      <c r="Z64" s="2" t="n">
        <f aca="false">I64+K64</f>
        <v>151000</v>
      </c>
      <c r="AA64" s="2" t="n">
        <f aca="false">N64</f>
        <v>1275</v>
      </c>
      <c r="AB64" s="2" t="n">
        <v>1</v>
      </c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9"/>
      <c r="FI64" s="9"/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9"/>
      <c r="FV64" s="9"/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9"/>
      <c r="GJ64" s="9"/>
      <c r="GK64" s="9"/>
      <c r="GL64" s="9"/>
      <c r="GM64" s="9"/>
      <c r="GN64" s="9"/>
      <c r="GO64" s="9"/>
      <c r="GP64" s="9"/>
      <c r="GQ64" s="9"/>
      <c r="GR64" s="9"/>
      <c r="GS64" s="9"/>
      <c r="GT64" s="9"/>
      <c r="GU64" s="9"/>
      <c r="GV64" s="9"/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9"/>
      <c r="HH64" s="9"/>
      <c r="HI64" s="9"/>
      <c r="HJ64" s="9"/>
      <c r="HK64" s="9"/>
      <c r="HL64" s="9"/>
      <c r="HM64" s="9"/>
      <c r="HN64" s="9"/>
      <c r="HO64" s="9"/>
      <c r="HP64" s="9"/>
      <c r="HQ64" s="9"/>
      <c r="HR64" s="9"/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  <c r="IS64" s="9"/>
      <c r="IT64" s="9"/>
      <c r="IU64" s="9"/>
      <c r="IV64" s="9"/>
      <c r="IW64" s="9"/>
    </row>
    <row r="65" customFormat="false" ht="18" hidden="false" customHeight="true" outlineLevel="0" collapsed="false">
      <c r="A65" s="56" t="n">
        <v>1142803</v>
      </c>
      <c r="C65" s="77" t="n">
        <v>37193</v>
      </c>
      <c r="E65" s="1" t="s">
        <v>191</v>
      </c>
      <c r="G65" s="78" t="s">
        <v>31</v>
      </c>
      <c r="H65" s="9"/>
      <c r="I65" s="3" t="n">
        <v>450000</v>
      </c>
      <c r="J65" s="50"/>
      <c r="K65" s="51"/>
      <c r="M65" s="52" t="n">
        <f aca="false">N65/1000</f>
        <v>9</v>
      </c>
      <c r="N65" s="7" t="n">
        <v>9000</v>
      </c>
      <c r="O65" s="1" t="s">
        <v>48</v>
      </c>
      <c r="P65" s="1" t="s">
        <v>117</v>
      </c>
      <c r="Q65" s="9" t="s">
        <v>67</v>
      </c>
      <c r="R65" s="10" t="s">
        <v>192</v>
      </c>
      <c r="S65" s="9" t="n">
        <v>0.02</v>
      </c>
      <c r="T65" s="9" t="s">
        <v>180</v>
      </c>
      <c r="U65" s="9"/>
      <c r="V65" s="82"/>
      <c r="W65" s="9"/>
      <c r="X65" s="9"/>
      <c r="Y65" s="9"/>
      <c r="Z65" s="2" t="n">
        <f aca="false">I65+K65</f>
        <v>450000</v>
      </c>
      <c r="AA65" s="2" t="n">
        <f aca="false">N65</f>
        <v>9000</v>
      </c>
      <c r="AB65" s="2" t="n">
        <v>1</v>
      </c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  <c r="FE65" s="9"/>
      <c r="FF65" s="9"/>
      <c r="FG65" s="9"/>
      <c r="FH65" s="9"/>
      <c r="FI65" s="9"/>
      <c r="FJ65" s="9"/>
      <c r="FK65" s="9"/>
      <c r="FL65" s="9"/>
      <c r="FM65" s="9"/>
      <c r="FN65" s="9"/>
      <c r="FO65" s="9"/>
      <c r="FP65" s="9"/>
      <c r="FQ65" s="9"/>
      <c r="FR65" s="9"/>
      <c r="FS65" s="9"/>
      <c r="FT65" s="9"/>
      <c r="FU65" s="9"/>
      <c r="FV65" s="9"/>
      <c r="FW65" s="9"/>
      <c r="FX65" s="9"/>
      <c r="FY65" s="9"/>
      <c r="FZ65" s="9"/>
      <c r="GA65" s="9"/>
      <c r="GB65" s="9"/>
      <c r="GC65" s="9"/>
      <c r="GD65" s="9"/>
      <c r="GE65" s="9"/>
      <c r="GF65" s="9"/>
      <c r="GG65" s="9"/>
      <c r="GH65" s="9"/>
      <c r="GI65" s="9"/>
      <c r="GJ65" s="9"/>
      <c r="GK65" s="9"/>
      <c r="GL65" s="9"/>
      <c r="GM65" s="9"/>
      <c r="GN65" s="9"/>
      <c r="GO65" s="9"/>
      <c r="GP65" s="9"/>
      <c r="GQ65" s="9"/>
      <c r="GR65" s="9"/>
      <c r="GS65" s="9"/>
      <c r="GT65" s="9"/>
      <c r="GU65" s="9"/>
      <c r="GV65" s="9"/>
      <c r="GW65" s="9"/>
      <c r="GX65" s="9"/>
      <c r="GY65" s="9"/>
      <c r="GZ65" s="9"/>
      <c r="HA65" s="9"/>
      <c r="HB65" s="9"/>
      <c r="HC65" s="9"/>
      <c r="HD65" s="9"/>
      <c r="HE65" s="9"/>
      <c r="HF65" s="9"/>
      <c r="HG65" s="9"/>
      <c r="HH65" s="9"/>
      <c r="HI65" s="9"/>
      <c r="HJ65" s="9"/>
      <c r="HK65" s="9"/>
      <c r="HL65" s="9"/>
      <c r="HM65" s="9"/>
      <c r="HN65" s="9"/>
      <c r="HO65" s="9"/>
      <c r="HP65" s="9"/>
      <c r="HQ65" s="9"/>
      <c r="HR65" s="9"/>
      <c r="HS65" s="9"/>
      <c r="HT65" s="9"/>
      <c r="HU65" s="9"/>
      <c r="HV65" s="9"/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  <c r="IS65" s="9"/>
      <c r="IT65" s="9"/>
      <c r="IU65" s="9"/>
      <c r="IV65" s="9"/>
      <c r="IW65" s="9"/>
    </row>
    <row r="66" customFormat="false" ht="18" hidden="false" customHeight="true" outlineLevel="0" collapsed="false">
      <c r="A66" s="56" t="n">
        <v>1143046</v>
      </c>
      <c r="C66" s="77" t="n">
        <v>37193</v>
      </c>
      <c r="E66" s="1" t="s">
        <v>193</v>
      </c>
      <c r="G66" s="78" t="s">
        <v>31</v>
      </c>
      <c r="H66" s="9"/>
      <c r="J66" s="50"/>
      <c r="K66" s="51" t="n">
        <v>150000</v>
      </c>
      <c r="M66" s="52" t="n">
        <f aca="false">N66/1000</f>
        <v>0</v>
      </c>
      <c r="N66" s="7" t="n">
        <v>0</v>
      </c>
      <c r="O66" s="1" t="s">
        <v>48</v>
      </c>
      <c r="P66" s="1" t="s">
        <v>117</v>
      </c>
      <c r="Q66" s="9" t="s">
        <v>54</v>
      </c>
      <c r="R66" s="10" t="s">
        <v>192</v>
      </c>
      <c r="S66" s="9" t="n">
        <v>-0.01</v>
      </c>
      <c r="T66" s="9" t="s">
        <v>180</v>
      </c>
      <c r="U66" s="9"/>
      <c r="V66" s="82"/>
      <c r="W66" s="9"/>
      <c r="X66" s="9"/>
      <c r="Y66" s="9"/>
      <c r="Z66" s="2" t="n">
        <f aca="false">I66+K66</f>
        <v>150000</v>
      </c>
      <c r="AA66" s="2" t="n">
        <f aca="false">N66</f>
        <v>0</v>
      </c>
      <c r="AB66" s="2" t="n">
        <v>1</v>
      </c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  <c r="FE66" s="9"/>
      <c r="FF66" s="9"/>
      <c r="FG66" s="9"/>
      <c r="FH66" s="9"/>
      <c r="FI66" s="9"/>
      <c r="FJ66" s="9"/>
      <c r="FK66" s="9"/>
      <c r="FL66" s="9"/>
      <c r="FM66" s="9"/>
      <c r="FN66" s="9"/>
      <c r="FO66" s="9"/>
      <c r="FP66" s="9"/>
      <c r="FQ66" s="9"/>
      <c r="FR66" s="9"/>
      <c r="FS66" s="9"/>
      <c r="FT66" s="9"/>
      <c r="FU66" s="9"/>
      <c r="FV66" s="9"/>
      <c r="FW66" s="9"/>
      <c r="FX66" s="9"/>
      <c r="FY66" s="9"/>
      <c r="FZ66" s="9"/>
      <c r="GA66" s="9"/>
      <c r="GB66" s="9"/>
      <c r="GC66" s="9"/>
      <c r="GD66" s="9"/>
      <c r="GE66" s="9"/>
      <c r="GF66" s="9"/>
      <c r="GG66" s="9"/>
      <c r="GH66" s="9"/>
      <c r="GI66" s="9"/>
      <c r="GJ66" s="9"/>
      <c r="GK66" s="9"/>
      <c r="GL66" s="9"/>
      <c r="GM66" s="9"/>
      <c r="GN66" s="9"/>
      <c r="GO66" s="9"/>
      <c r="GP66" s="9"/>
      <c r="GQ66" s="9"/>
      <c r="GR66" s="9"/>
      <c r="GS66" s="9"/>
      <c r="GT66" s="9"/>
      <c r="GU66" s="9"/>
      <c r="GV66" s="9"/>
      <c r="GW66" s="9"/>
      <c r="GX66" s="9"/>
      <c r="GY66" s="9"/>
      <c r="GZ66" s="9"/>
      <c r="HA66" s="9"/>
      <c r="HB66" s="9"/>
      <c r="HC66" s="9"/>
      <c r="HD66" s="9"/>
      <c r="HE66" s="9"/>
      <c r="HF66" s="9"/>
      <c r="HG66" s="9"/>
      <c r="HH66" s="9"/>
      <c r="HI66" s="9"/>
      <c r="HJ66" s="9"/>
      <c r="HK66" s="9"/>
      <c r="HL66" s="9"/>
      <c r="HM66" s="9"/>
      <c r="HN66" s="9"/>
      <c r="HO66" s="9"/>
      <c r="HP66" s="9"/>
      <c r="HQ66" s="9"/>
      <c r="HR66" s="9"/>
      <c r="HS66" s="9"/>
      <c r="HT66" s="9"/>
      <c r="HU66" s="9"/>
      <c r="HV66" s="9"/>
      <c r="HW66" s="9"/>
      <c r="HX66" s="9"/>
      <c r="HY66" s="9"/>
      <c r="HZ66" s="9"/>
      <c r="IA66" s="9"/>
      <c r="IB66" s="9"/>
      <c r="IC66" s="9"/>
      <c r="ID66" s="9"/>
      <c r="IE66" s="9"/>
      <c r="IF66" s="9"/>
      <c r="IG66" s="9"/>
      <c r="IH66" s="9"/>
      <c r="II66" s="9"/>
      <c r="IJ66" s="9"/>
      <c r="IK66" s="9"/>
      <c r="IL66" s="9"/>
      <c r="IM66" s="9"/>
      <c r="IN66" s="9"/>
      <c r="IO66" s="9"/>
      <c r="IP66" s="9"/>
      <c r="IQ66" s="9"/>
      <c r="IR66" s="9"/>
      <c r="IS66" s="9"/>
      <c r="IT66" s="9"/>
      <c r="IU66" s="9"/>
      <c r="IV66" s="9"/>
      <c r="IW66" s="9"/>
    </row>
    <row r="67" customFormat="false" ht="18" hidden="false" customHeight="true" outlineLevel="0" collapsed="false">
      <c r="A67" s="56" t="n">
        <v>1143039</v>
      </c>
      <c r="C67" s="77" t="n">
        <v>37193</v>
      </c>
      <c r="E67" s="1" t="s">
        <v>193</v>
      </c>
      <c r="G67" s="78" t="s">
        <v>31</v>
      </c>
      <c r="H67" s="9"/>
      <c r="J67" s="50"/>
      <c r="K67" s="51" t="n">
        <v>99000</v>
      </c>
      <c r="M67" s="52" t="n">
        <f aca="false">N67/1000</f>
        <v>0</v>
      </c>
      <c r="N67" s="7" t="n">
        <v>0</v>
      </c>
      <c r="O67" s="1" t="s">
        <v>48</v>
      </c>
      <c r="P67" s="1" t="s">
        <v>117</v>
      </c>
      <c r="Q67" s="9" t="s">
        <v>54</v>
      </c>
      <c r="R67" s="10" t="s">
        <v>192</v>
      </c>
      <c r="S67" s="9" t="n">
        <v>-0.01</v>
      </c>
      <c r="T67" s="9" t="s">
        <v>180</v>
      </c>
      <c r="U67" s="9"/>
      <c r="V67" s="82"/>
      <c r="W67" s="9"/>
      <c r="X67" s="9"/>
      <c r="Y67" s="9"/>
      <c r="Z67" s="2" t="n">
        <f aca="false">I67+K67</f>
        <v>99000</v>
      </c>
      <c r="AA67" s="2" t="n">
        <f aca="false">N67</f>
        <v>0</v>
      </c>
      <c r="AB67" s="2" t="n">
        <v>1</v>
      </c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  <c r="FE67" s="9"/>
      <c r="FF67" s="9"/>
      <c r="FG67" s="9"/>
      <c r="FH67" s="9"/>
      <c r="FI67" s="9"/>
      <c r="FJ67" s="9"/>
      <c r="FK67" s="9"/>
      <c r="FL67" s="9"/>
      <c r="FM67" s="9"/>
      <c r="FN67" s="9"/>
      <c r="FO67" s="9"/>
      <c r="FP67" s="9"/>
      <c r="FQ67" s="9"/>
      <c r="FR67" s="9"/>
      <c r="FS67" s="9"/>
      <c r="FT67" s="9"/>
      <c r="FU67" s="9"/>
      <c r="FV67" s="9"/>
      <c r="FW67" s="9"/>
      <c r="FX67" s="9"/>
      <c r="FY67" s="9"/>
      <c r="FZ67" s="9"/>
      <c r="GA67" s="9"/>
      <c r="GB67" s="9"/>
      <c r="GC67" s="9"/>
      <c r="GD67" s="9"/>
      <c r="GE67" s="9"/>
      <c r="GF67" s="9"/>
      <c r="GG67" s="9"/>
      <c r="GH67" s="9"/>
      <c r="GI67" s="9"/>
      <c r="GJ67" s="9"/>
      <c r="GK67" s="9"/>
      <c r="GL67" s="9"/>
      <c r="GM67" s="9"/>
      <c r="GN67" s="9"/>
      <c r="GO67" s="9"/>
      <c r="GP67" s="9"/>
      <c r="GQ67" s="9"/>
      <c r="GR67" s="9"/>
      <c r="GS67" s="9"/>
      <c r="GT67" s="9"/>
      <c r="GU67" s="9"/>
      <c r="GV67" s="9"/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9"/>
      <c r="HH67" s="9"/>
      <c r="HI67" s="9"/>
      <c r="HJ67" s="9"/>
      <c r="HK67" s="9"/>
      <c r="HL67" s="9"/>
      <c r="HM67" s="9"/>
      <c r="HN67" s="9"/>
      <c r="HO67" s="9"/>
      <c r="HP67" s="9"/>
      <c r="HQ67" s="9"/>
      <c r="HR67" s="9"/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  <c r="IS67" s="9"/>
      <c r="IT67" s="9"/>
      <c r="IU67" s="9"/>
      <c r="IV67" s="9"/>
      <c r="IW67" s="9"/>
    </row>
    <row r="68" customFormat="false" ht="18" hidden="false" customHeight="true" outlineLevel="0" collapsed="false">
      <c r="A68" s="56" t="s">
        <v>194</v>
      </c>
      <c r="C68" s="49" t="n">
        <v>37193</v>
      </c>
      <c r="E68" s="1" t="s">
        <v>195</v>
      </c>
      <c r="G68" s="78" t="s">
        <v>31</v>
      </c>
      <c r="H68" s="9"/>
      <c r="I68" s="3" t="n">
        <v>150000</v>
      </c>
      <c r="J68" s="50"/>
      <c r="K68" s="51"/>
      <c r="M68" s="52" t="n">
        <f aca="false">N68/1000</f>
        <v>0.375</v>
      </c>
      <c r="N68" s="7" t="n">
        <v>375</v>
      </c>
      <c r="O68" s="1" t="s">
        <v>71</v>
      </c>
      <c r="P68" s="1" t="s">
        <v>83</v>
      </c>
      <c r="Q68" s="9" t="s">
        <v>67</v>
      </c>
      <c r="R68" s="10" t="n">
        <v>37196</v>
      </c>
      <c r="S68" s="9" t="n">
        <v>0.015</v>
      </c>
      <c r="T68" s="9" t="s">
        <v>101</v>
      </c>
      <c r="U68" s="9"/>
      <c r="V68" s="82"/>
      <c r="W68" s="9"/>
      <c r="X68" s="9"/>
      <c r="Y68" s="9"/>
      <c r="Z68" s="2" t="n">
        <f aca="false">I68+K68</f>
        <v>150000</v>
      </c>
      <c r="AA68" s="2" t="n">
        <f aca="false">N68</f>
        <v>375</v>
      </c>
      <c r="AB68" s="2" t="n">
        <v>1</v>
      </c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9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</row>
    <row r="69" customFormat="false" ht="18" hidden="false" customHeight="true" outlineLevel="0" collapsed="false">
      <c r="A69" s="56" t="n">
        <v>1143249</v>
      </c>
      <c r="C69" s="49" t="n">
        <v>37193</v>
      </c>
      <c r="E69" s="1" t="s">
        <v>196</v>
      </c>
      <c r="G69" s="78" t="s">
        <v>31</v>
      </c>
      <c r="H69" s="9"/>
      <c r="I69" s="3" t="n">
        <v>167910</v>
      </c>
      <c r="J69" s="50"/>
      <c r="K69" s="51"/>
      <c r="M69" s="52" t="n">
        <f aca="false">N69/1000</f>
        <v>0.83955</v>
      </c>
      <c r="N69" s="7" t="n">
        <v>839.55</v>
      </c>
      <c r="O69" s="1" t="s">
        <v>48</v>
      </c>
      <c r="P69" s="1" t="s">
        <v>72</v>
      </c>
      <c r="Q69" s="9" t="s">
        <v>67</v>
      </c>
      <c r="R69" s="10" t="n">
        <v>37196</v>
      </c>
      <c r="S69" s="9" t="n">
        <v>-0.01</v>
      </c>
      <c r="T69" s="9" t="s">
        <v>197</v>
      </c>
      <c r="U69" s="9"/>
      <c r="V69" s="82"/>
      <c r="W69" s="9"/>
      <c r="X69" s="9"/>
      <c r="Y69" s="9"/>
      <c r="Z69" s="2" t="n">
        <f aca="false">I69+K69</f>
        <v>167910</v>
      </c>
      <c r="AA69" s="2" t="n">
        <f aca="false">N69</f>
        <v>839.55</v>
      </c>
      <c r="AB69" s="2" t="n">
        <v>1</v>
      </c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  <c r="FE69" s="9"/>
      <c r="FF69" s="9"/>
      <c r="FG69" s="9"/>
      <c r="FH69" s="9"/>
      <c r="FI69" s="9"/>
      <c r="FJ69" s="9"/>
      <c r="FK69" s="9"/>
      <c r="FL69" s="9"/>
      <c r="FM69" s="9"/>
      <c r="FN69" s="9"/>
      <c r="FO69" s="9"/>
      <c r="FP69" s="9"/>
      <c r="FQ69" s="9"/>
      <c r="FR69" s="9"/>
      <c r="FS69" s="9"/>
      <c r="FT69" s="9"/>
      <c r="FU69" s="9"/>
      <c r="FV69" s="9"/>
      <c r="FW69" s="9"/>
      <c r="FX69" s="9"/>
      <c r="FY69" s="9"/>
      <c r="FZ69" s="9"/>
      <c r="GA69" s="9"/>
      <c r="GB69" s="9"/>
      <c r="GC69" s="9"/>
      <c r="GD69" s="9"/>
      <c r="GE69" s="9"/>
      <c r="GF69" s="9"/>
      <c r="GG69" s="9"/>
      <c r="GH69" s="9"/>
      <c r="GI69" s="9"/>
      <c r="GJ69" s="9"/>
      <c r="GK69" s="9"/>
      <c r="GL69" s="9"/>
      <c r="GM69" s="9"/>
      <c r="GN69" s="9"/>
      <c r="GO69" s="9"/>
      <c r="GP69" s="9"/>
      <c r="GQ69" s="9"/>
      <c r="GR69" s="9"/>
      <c r="GS69" s="9"/>
      <c r="GT69" s="9"/>
      <c r="GU69" s="9"/>
      <c r="GV69" s="9"/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9"/>
      <c r="HH69" s="9"/>
      <c r="HI69" s="9"/>
      <c r="HJ69" s="9"/>
      <c r="HK69" s="9"/>
      <c r="HL69" s="9"/>
      <c r="HM69" s="9"/>
      <c r="HN69" s="9"/>
      <c r="HO69" s="9"/>
      <c r="HP69" s="9"/>
      <c r="HQ69" s="9"/>
      <c r="HR69" s="9"/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  <c r="IS69" s="9"/>
      <c r="IT69" s="9"/>
      <c r="IU69" s="9"/>
      <c r="IV69" s="9"/>
      <c r="IW69" s="9"/>
    </row>
    <row r="70" customFormat="false" ht="18" hidden="false" customHeight="true" outlineLevel="0" collapsed="false">
      <c r="A70" s="56" t="n">
        <v>1068566</v>
      </c>
      <c r="C70" s="49" t="n">
        <v>37193</v>
      </c>
      <c r="E70" s="1" t="s">
        <v>198</v>
      </c>
      <c r="G70" s="78" t="s">
        <v>31</v>
      </c>
      <c r="H70" s="9"/>
      <c r="I70" s="9"/>
      <c r="J70" s="50"/>
      <c r="K70" s="3" t="n">
        <v>36510</v>
      </c>
      <c r="M70" s="52" t="n">
        <f aca="false">N70/1000</f>
        <v>0.18255</v>
      </c>
      <c r="N70" s="7" t="n">
        <v>182.55</v>
      </c>
      <c r="O70" s="1" t="s">
        <v>71</v>
      </c>
      <c r="P70" s="1" t="s">
        <v>83</v>
      </c>
      <c r="Q70" s="9" t="s">
        <v>54</v>
      </c>
      <c r="R70" s="10" t="n">
        <v>37196</v>
      </c>
      <c r="S70" s="9" t="n">
        <v>-0.005</v>
      </c>
      <c r="T70" s="9" t="s">
        <v>199</v>
      </c>
      <c r="U70" s="9"/>
      <c r="V70" s="82"/>
      <c r="W70" s="9"/>
      <c r="X70" s="9"/>
      <c r="Y70" s="9"/>
      <c r="Z70" s="2" t="e">
        <f aca="false">K70+#REF!</f>
        <v>#REF!</v>
      </c>
      <c r="AA70" s="2" t="n">
        <f aca="false">N70</f>
        <v>182.55</v>
      </c>
      <c r="AB70" s="2" t="n">
        <v>1</v>
      </c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  <c r="EY70" s="9"/>
      <c r="EZ70" s="9"/>
      <c r="FA70" s="9"/>
      <c r="FB70" s="9"/>
      <c r="FC70" s="9"/>
      <c r="FD70" s="9"/>
      <c r="FE70" s="9"/>
      <c r="FF70" s="9"/>
      <c r="FG70" s="9"/>
      <c r="FH70" s="9"/>
      <c r="FI70" s="9"/>
      <c r="FJ70" s="9"/>
      <c r="FK70" s="9"/>
      <c r="FL70" s="9"/>
      <c r="FM70" s="9"/>
      <c r="FN70" s="9"/>
      <c r="FO70" s="9"/>
      <c r="FP70" s="9"/>
      <c r="FQ70" s="9"/>
      <c r="FR70" s="9"/>
      <c r="FS70" s="9"/>
      <c r="FT70" s="9"/>
      <c r="FU70" s="9"/>
      <c r="FV70" s="9"/>
      <c r="FW70" s="9"/>
      <c r="FX70" s="9"/>
      <c r="FY70" s="9"/>
      <c r="FZ70" s="9"/>
      <c r="GA70" s="9"/>
      <c r="GB70" s="9"/>
      <c r="GC70" s="9"/>
      <c r="GD70" s="9"/>
      <c r="GE70" s="9"/>
      <c r="GF70" s="9"/>
      <c r="GG70" s="9"/>
      <c r="GH70" s="9"/>
      <c r="GI70" s="9"/>
      <c r="GJ70" s="9"/>
      <c r="GK70" s="9"/>
      <c r="GL70" s="9"/>
      <c r="GM70" s="9"/>
      <c r="GN70" s="9"/>
      <c r="GO70" s="9"/>
      <c r="GP70" s="9"/>
      <c r="GQ70" s="9"/>
      <c r="GR70" s="9"/>
      <c r="GS70" s="9"/>
      <c r="GT70" s="9"/>
      <c r="GU70" s="9"/>
      <c r="GV70" s="9"/>
      <c r="GW70" s="9"/>
      <c r="GX70" s="9"/>
      <c r="GY70" s="9"/>
      <c r="GZ70" s="9"/>
      <c r="HA70" s="9"/>
      <c r="HB70" s="9"/>
      <c r="HC70" s="9"/>
      <c r="HD70" s="9"/>
      <c r="HE70" s="9"/>
      <c r="HF70" s="9"/>
      <c r="HG70" s="9"/>
      <c r="HH70" s="9"/>
      <c r="HI70" s="9"/>
      <c r="HJ70" s="9"/>
      <c r="HK70" s="9"/>
      <c r="HL70" s="9"/>
      <c r="HM70" s="9"/>
      <c r="HN70" s="9"/>
      <c r="HO70" s="9"/>
      <c r="HP70" s="9"/>
      <c r="HQ70" s="9"/>
      <c r="HR70" s="9"/>
      <c r="HS70" s="9"/>
      <c r="HT70" s="9"/>
      <c r="HU70" s="9"/>
      <c r="HV70" s="9"/>
      <c r="HW70" s="9"/>
      <c r="HX70" s="9"/>
      <c r="HY70" s="9"/>
      <c r="HZ70" s="9"/>
      <c r="IA70" s="9"/>
      <c r="IB70" s="9"/>
      <c r="IC70" s="9"/>
      <c r="ID70" s="9"/>
      <c r="IE70" s="9"/>
      <c r="IF70" s="9"/>
      <c r="IG70" s="9"/>
      <c r="IH70" s="9"/>
      <c r="II70" s="9"/>
      <c r="IJ70" s="9"/>
      <c r="IK70" s="9"/>
      <c r="IL70" s="9"/>
      <c r="IM70" s="9"/>
      <c r="IN70" s="9"/>
      <c r="IO70" s="9"/>
      <c r="IP70" s="9"/>
      <c r="IQ70" s="9"/>
      <c r="IR70" s="9"/>
      <c r="IS70" s="9"/>
      <c r="IT70" s="9"/>
      <c r="IU70" s="9"/>
      <c r="IV70" s="9"/>
      <c r="IW70" s="9"/>
    </row>
    <row r="71" customFormat="false" ht="18" hidden="false" customHeight="true" outlineLevel="0" collapsed="false">
      <c r="A71" s="119" t="s">
        <v>200</v>
      </c>
      <c r="C71" s="49" t="n">
        <v>37193</v>
      </c>
      <c r="E71" s="1" t="s">
        <v>201</v>
      </c>
      <c r="G71" s="78" t="s">
        <v>31</v>
      </c>
      <c r="H71" s="9"/>
      <c r="I71" s="3" t="n">
        <v>13200</v>
      </c>
      <c r="J71" s="50"/>
      <c r="K71" s="51"/>
      <c r="M71" s="52" t="n">
        <f aca="false">N71/1000</f>
        <v>0</v>
      </c>
      <c r="N71" s="7" t="n">
        <v>0</v>
      </c>
      <c r="O71" s="1" t="s">
        <v>32</v>
      </c>
      <c r="P71" s="1" t="s">
        <v>83</v>
      </c>
      <c r="Q71" s="9" t="s">
        <v>67</v>
      </c>
      <c r="R71" s="10" t="n">
        <v>37196</v>
      </c>
      <c r="S71" s="9" t="n">
        <v>-0.0175</v>
      </c>
      <c r="T71" s="9" t="s">
        <v>202</v>
      </c>
      <c r="U71" s="9"/>
      <c r="V71" s="82"/>
      <c r="W71" s="9"/>
      <c r="X71" s="9"/>
      <c r="Y71" s="9"/>
      <c r="Z71" s="2" t="n">
        <f aca="false">I71+K71</f>
        <v>13200</v>
      </c>
      <c r="AA71" s="2" t="n">
        <f aca="false">N71</f>
        <v>0</v>
      </c>
      <c r="AB71" s="2" t="n">
        <v>1</v>
      </c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  <c r="EY71" s="9"/>
      <c r="EZ71" s="9"/>
      <c r="FA71" s="9"/>
      <c r="FB71" s="9"/>
      <c r="FC71" s="9"/>
      <c r="FD71" s="9"/>
      <c r="FE71" s="9"/>
      <c r="FF71" s="9"/>
      <c r="FG71" s="9"/>
      <c r="FH71" s="9"/>
      <c r="FI71" s="9"/>
      <c r="FJ71" s="9"/>
      <c r="FK71" s="9"/>
      <c r="FL71" s="9"/>
      <c r="FM71" s="9"/>
      <c r="FN71" s="9"/>
      <c r="FO71" s="9"/>
      <c r="FP71" s="9"/>
      <c r="FQ71" s="9"/>
      <c r="FR71" s="9"/>
      <c r="FS71" s="9"/>
      <c r="FT71" s="9"/>
      <c r="FU71" s="9"/>
      <c r="FV71" s="9"/>
      <c r="FW71" s="9"/>
      <c r="FX71" s="9"/>
      <c r="FY71" s="9"/>
      <c r="FZ71" s="9"/>
      <c r="GA71" s="9"/>
      <c r="GB71" s="9"/>
      <c r="GC71" s="9"/>
      <c r="GD71" s="9"/>
      <c r="GE71" s="9"/>
      <c r="GF71" s="9"/>
      <c r="GG71" s="9"/>
      <c r="GH71" s="9"/>
      <c r="GI71" s="9"/>
      <c r="GJ71" s="9"/>
      <c r="GK71" s="9"/>
      <c r="GL71" s="9"/>
      <c r="GM71" s="9"/>
      <c r="GN71" s="9"/>
      <c r="GO71" s="9"/>
      <c r="GP71" s="9"/>
      <c r="GQ71" s="9"/>
      <c r="GR71" s="9"/>
      <c r="GS71" s="9"/>
      <c r="GT71" s="9"/>
      <c r="GU71" s="9"/>
      <c r="GV71" s="9"/>
      <c r="GW71" s="9"/>
      <c r="GX71" s="9"/>
      <c r="GY71" s="9"/>
      <c r="GZ71" s="9"/>
      <c r="HA71" s="9"/>
      <c r="HB71" s="9"/>
      <c r="HC71" s="9"/>
      <c r="HD71" s="9"/>
      <c r="HE71" s="9"/>
      <c r="HF71" s="9"/>
      <c r="HG71" s="9"/>
      <c r="HH71" s="9"/>
      <c r="HI71" s="9"/>
      <c r="HJ71" s="9"/>
      <c r="HK71" s="9"/>
      <c r="HL71" s="9"/>
      <c r="HM71" s="9"/>
      <c r="HN71" s="9"/>
      <c r="HO71" s="9"/>
      <c r="HP71" s="9"/>
      <c r="HQ71" s="9"/>
      <c r="HR71" s="9"/>
      <c r="HS71" s="9"/>
      <c r="HT71" s="9"/>
      <c r="HU71" s="9"/>
      <c r="HV71" s="9"/>
      <c r="HW71" s="9"/>
      <c r="HX71" s="9"/>
      <c r="HY71" s="9"/>
      <c r="HZ71" s="9"/>
      <c r="IA71" s="9"/>
      <c r="IB71" s="9"/>
      <c r="IC71" s="9"/>
      <c r="ID71" s="9"/>
      <c r="IE71" s="9"/>
      <c r="IF71" s="9"/>
      <c r="IG71" s="9"/>
      <c r="IH71" s="9"/>
      <c r="II71" s="9"/>
      <c r="IJ71" s="9"/>
      <c r="IK71" s="9"/>
      <c r="IL71" s="9"/>
      <c r="IM71" s="9"/>
      <c r="IN71" s="9"/>
      <c r="IO71" s="9"/>
      <c r="IP71" s="9"/>
      <c r="IQ71" s="9"/>
      <c r="IR71" s="9"/>
      <c r="IS71" s="9"/>
      <c r="IT71" s="9"/>
      <c r="IU71" s="9"/>
      <c r="IV71" s="9"/>
      <c r="IW71" s="9"/>
    </row>
    <row r="72" customFormat="false" ht="18" hidden="false" customHeight="true" outlineLevel="0" collapsed="false">
      <c r="A72" s="120" t="s">
        <v>203</v>
      </c>
      <c r="C72" s="49" t="n">
        <v>37193</v>
      </c>
      <c r="E72" s="1" t="s">
        <v>204</v>
      </c>
      <c r="G72" s="78" t="s">
        <v>31</v>
      </c>
      <c r="H72" s="9"/>
      <c r="J72" s="50"/>
      <c r="K72" s="51" t="n">
        <v>52980</v>
      </c>
      <c r="M72" s="52" t="n">
        <f aca="false">N72/1000</f>
        <v>0</v>
      </c>
      <c r="N72" s="7" t="n">
        <v>0</v>
      </c>
      <c r="O72" s="1" t="s">
        <v>48</v>
      </c>
      <c r="P72" s="1" t="s">
        <v>83</v>
      </c>
      <c r="Q72" s="9" t="s">
        <v>54</v>
      </c>
      <c r="R72" s="10" t="n">
        <v>37196</v>
      </c>
      <c r="S72" s="9" t="n">
        <v>-0.015</v>
      </c>
      <c r="T72" s="9" t="s">
        <v>170</v>
      </c>
      <c r="U72" s="9"/>
      <c r="V72" s="82"/>
      <c r="W72" s="9"/>
      <c r="X72" s="9"/>
      <c r="Y72" s="9"/>
      <c r="Z72" s="2" t="n">
        <f aca="false">I72+K72</f>
        <v>52980</v>
      </c>
      <c r="AA72" s="2" t="n">
        <f aca="false">N72</f>
        <v>0</v>
      </c>
      <c r="AB72" s="2" t="n">
        <v>1</v>
      </c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  <c r="EY72" s="9"/>
      <c r="EZ72" s="9"/>
      <c r="FA72" s="9"/>
      <c r="FB72" s="9"/>
      <c r="FC72" s="9"/>
      <c r="FD72" s="9"/>
      <c r="FE72" s="9"/>
      <c r="FF72" s="9"/>
      <c r="FG72" s="9"/>
      <c r="FH72" s="9"/>
      <c r="FI72" s="9"/>
      <c r="FJ72" s="9"/>
      <c r="FK72" s="9"/>
      <c r="FL72" s="9"/>
      <c r="FM72" s="9"/>
      <c r="FN72" s="9"/>
      <c r="FO72" s="9"/>
      <c r="FP72" s="9"/>
      <c r="FQ72" s="9"/>
      <c r="FR72" s="9"/>
      <c r="FS72" s="9"/>
      <c r="FT72" s="9"/>
      <c r="FU72" s="9"/>
      <c r="FV72" s="9"/>
      <c r="FW72" s="9"/>
      <c r="FX72" s="9"/>
      <c r="FY72" s="9"/>
      <c r="FZ72" s="9"/>
      <c r="GA72" s="9"/>
      <c r="GB72" s="9"/>
      <c r="GC72" s="9"/>
      <c r="GD72" s="9"/>
      <c r="GE72" s="9"/>
      <c r="GF72" s="9"/>
      <c r="GG72" s="9"/>
      <c r="GH72" s="9"/>
      <c r="GI72" s="9"/>
      <c r="GJ72" s="9"/>
      <c r="GK72" s="9"/>
      <c r="GL72" s="9"/>
      <c r="GM72" s="9"/>
      <c r="GN72" s="9"/>
      <c r="GO72" s="9"/>
      <c r="GP72" s="9"/>
      <c r="GQ72" s="9"/>
      <c r="GR72" s="9"/>
      <c r="GS72" s="9"/>
      <c r="GT72" s="9"/>
      <c r="GU72" s="9"/>
      <c r="GV72" s="9"/>
      <c r="GW72" s="9"/>
      <c r="GX72" s="9"/>
      <c r="GY72" s="9"/>
      <c r="GZ72" s="9"/>
      <c r="HA72" s="9"/>
      <c r="HB72" s="9"/>
      <c r="HC72" s="9"/>
      <c r="HD72" s="9"/>
      <c r="HE72" s="9"/>
      <c r="HF72" s="9"/>
      <c r="HG72" s="9"/>
      <c r="HH72" s="9"/>
      <c r="HI72" s="9"/>
      <c r="HJ72" s="9"/>
      <c r="HK72" s="9"/>
      <c r="HL72" s="9"/>
      <c r="HM72" s="9"/>
      <c r="HN72" s="9"/>
      <c r="HO72" s="9"/>
      <c r="HP72" s="9"/>
      <c r="HQ72" s="9"/>
      <c r="HR72" s="9"/>
      <c r="HS72" s="9"/>
      <c r="HT72" s="9"/>
      <c r="HU72" s="9"/>
      <c r="HV72" s="9"/>
      <c r="HW72" s="9"/>
      <c r="HX72" s="9"/>
      <c r="HY72" s="9"/>
      <c r="HZ72" s="9"/>
      <c r="IA72" s="9"/>
      <c r="IB72" s="9"/>
      <c r="IC72" s="9"/>
      <c r="ID72" s="9"/>
      <c r="IE72" s="9"/>
      <c r="IF72" s="9"/>
      <c r="IG72" s="9"/>
      <c r="IH72" s="9"/>
      <c r="II72" s="9"/>
      <c r="IJ72" s="9"/>
      <c r="IK72" s="9"/>
      <c r="IL72" s="9"/>
      <c r="IM72" s="9"/>
      <c r="IN72" s="9"/>
      <c r="IO72" s="9"/>
      <c r="IP72" s="9"/>
      <c r="IQ72" s="9"/>
      <c r="IR72" s="9"/>
      <c r="IS72" s="9"/>
      <c r="IT72" s="9"/>
      <c r="IU72" s="9"/>
      <c r="IV72" s="9"/>
      <c r="IW72" s="9"/>
    </row>
    <row r="73" customFormat="false" ht="18" hidden="false" customHeight="true" outlineLevel="0" collapsed="false">
      <c r="A73" s="121" t="n">
        <v>1143755</v>
      </c>
      <c r="C73" s="49" t="n">
        <v>37193</v>
      </c>
      <c r="E73" s="1" t="s">
        <v>205</v>
      </c>
      <c r="G73" s="78" t="s">
        <v>31</v>
      </c>
      <c r="H73" s="9"/>
      <c r="J73" s="50"/>
      <c r="K73" s="51" t="n">
        <v>600000</v>
      </c>
      <c r="M73" s="52" t="n">
        <f aca="false">N73/1000</f>
        <v>0</v>
      </c>
      <c r="N73" s="7" t="n">
        <v>0</v>
      </c>
      <c r="O73" s="1" t="s">
        <v>48</v>
      </c>
      <c r="P73" s="1" t="s">
        <v>117</v>
      </c>
      <c r="Q73" s="9" t="s">
        <v>54</v>
      </c>
      <c r="R73" s="10" t="s">
        <v>192</v>
      </c>
      <c r="S73" s="9" t="n">
        <v>0.01</v>
      </c>
      <c r="T73" s="9" t="s">
        <v>180</v>
      </c>
      <c r="U73" s="9"/>
      <c r="V73" s="82"/>
      <c r="W73" s="9"/>
      <c r="X73" s="9"/>
      <c r="Y73" s="9"/>
      <c r="Z73" s="2" t="n">
        <f aca="false">I73+K73</f>
        <v>600000</v>
      </c>
      <c r="AA73" s="2" t="n">
        <f aca="false">N73</f>
        <v>0</v>
      </c>
      <c r="AB73" s="2" t="n">
        <v>1</v>
      </c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  <c r="EY73" s="9"/>
      <c r="EZ73" s="9"/>
      <c r="FA73" s="9"/>
      <c r="FB73" s="9"/>
      <c r="FC73" s="9"/>
      <c r="FD73" s="9"/>
      <c r="FE73" s="9"/>
      <c r="FF73" s="9"/>
      <c r="FG73" s="9"/>
      <c r="FH73" s="9"/>
      <c r="FI73" s="9"/>
      <c r="FJ73" s="9"/>
      <c r="FK73" s="9"/>
      <c r="FL73" s="9"/>
      <c r="FM73" s="9"/>
      <c r="FN73" s="9"/>
      <c r="FO73" s="9"/>
      <c r="FP73" s="9"/>
      <c r="FQ73" s="9"/>
      <c r="FR73" s="9"/>
      <c r="FS73" s="9"/>
      <c r="FT73" s="9"/>
      <c r="FU73" s="9"/>
      <c r="FV73" s="9"/>
      <c r="FW73" s="9"/>
      <c r="FX73" s="9"/>
      <c r="FY73" s="9"/>
      <c r="FZ73" s="9"/>
      <c r="GA73" s="9"/>
      <c r="GB73" s="9"/>
      <c r="GC73" s="9"/>
      <c r="GD73" s="9"/>
      <c r="GE73" s="9"/>
      <c r="GF73" s="9"/>
      <c r="GG73" s="9"/>
      <c r="GH73" s="9"/>
      <c r="GI73" s="9"/>
      <c r="GJ73" s="9"/>
      <c r="GK73" s="9"/>
      <c r="GL73" s="9"/>
      <c r="GM73" s="9"/>
      <c r="GN73" s="9"/>
      <c r="GO73" s="9"/>
      <c r="GP73" s="9"/>
      <c r="GQ73" s="9"/>
      <c r="GR73" s="9"/>
      <c r="GS73" s="9"/>
      <c r="GT73" s="9"/>
      <c r="GU73" s="9"/>
      <c r="GV73" s="9"/>
      <c r="GW73" s="9"/>
      <c r="GX73" s="9"/>
      <c r="GY73" s="9"/>
      <c r="GZ73" s="9"/>
      <c r="HA73" s="9"/>
      <c r="HB73" s="9"/>
      <c r="HC73" s="9"/>
      <c r="HD73" s="9"/>
      <c r="HE73" s="9"/>
      <c r="HF73" s="9"/>
      <c r="HG73" s="9"/>
      <c r="HH73" s="9"/>
      <c r="HI73" s="9"/>
      <c r="HJ73" s="9"/>
      <c r="HK73" s="9"/>
      <c r="HL73" s="9"/>
      <c r="HM73" s="9"/>
      <c r="HN73" s="9"/>
      <c r="HO73" s="9"/>
      <c r="HP73" s="9"/>
      <c r="HQ73" s="9"/>
      <c r="HR73" s="9"/>
      <c r="HS73" s="9"/>
      <c r="HT73" s="9"/>
      <c r="HU73" s="9"/>
      <c r="HV73" s="9"/>
      <c r="HW73" s="9"/>
      <c r="HX73" s="9"/>
      <c r="HY73" s="9"/>
      <c r="HZ73" s="9"/>
      <c r="IA73" s="9"/>
      <c r="IB73" s="9"/>
      <c r="IC73" s="9"/>
      <c r="ID73" s="9"/>
      <c r="IE73" s="9"/>
      <c r="IF73" s="9"/>
      <c r="IG73" s="9"/>
      <c r="IH73" s="9"/>
      <c r="II73" s="9"/>
      <c r="IJ73" s="9"/>
      <c r="IK73" s="9"/>
      <c r="IL73" s="9"/>
      <c r="IM73" s="9"/>
      <c r="IN73" s="9"/>
      <c r="IO73" s="9"/>
      <c r="IP73" s="9"/>
      <c r="IQ73" s="9"/>
      <c r="IR73" s="9"/>
      <c r="IS73" s="9"/>
      <c r="IT73" s="9"/>
      <c r="IU73" s="9"/>
      <c r="IV73" s="9"/>
      <c r="IW73" s="9"/>
    </row>
    <row r="74" customFormat="false" ht="18" hidden="false" customHeight="true" outlineLevel="0" collapsed="false">
      <c r="A74" s="120" t="s">
        <v>206</v>
      </c>
      <c r="C74" s="49" t="n">
        <v>37193</v>
      </c>
      <c r="E74" s="1" t="s">
        <v>201</v>
      </c>
      <c r="G74" s="78" t="s">
        <v>31</v>
      </c>
      <c r="H74" s="9"/>
      <c r="J74" s="50"/>
      <c r="K74" s="51" t="n">
        <v>2400</v>
      </c>
      <c r="M74" s="52" t="n">
        <f aca="false">N74/1000</f>
        <v>0</v>
      </c>
      <c r="N74" s="7" t="n">
        <v>0</v>
      </c>
      <c r="O74" s="1" t="s">
        <v>207</v>
      </c>
      <c r="P74" s="1" t="s">
        <v>83</v>
      </c>
      <c r="Q74" s="9" t="s">
        <v>54</v>
      </c>
      <c r="R74" s="10" t="n">
        <v>37196</v>
      </c>
      <c r="S74" s="9" t="n">
        <v>-0.17</v>
      </c>
      <c r="T74" s="9" t="s">
        <v>208</v>
      </c>
      <c r="U74" s="9"/>
      <c r="V74" s="82"/>
      <c r="W74" s="9"/>
      <c r="X74" s="9"/>
      <c r="Y74" s="9"/>
      <c r="Z74" s="2" t="n">
        <f aca="false">I74+K74</f>
        <v>2400</v>
      </c>
      <c r="AA74" s="2" t="n">
        <f aca="false">N74</f>
        <v>0</v>
      </c>
      <c r="AB74" s="2" t="n">
        <v>1</v>
      </c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  <c r="FE74" s="9"/>
      <c r="FF74" s="9"/>
      <c r="FG74" s="9"/>
      <c r="FH74" s="9"/>
      <c r="FI74" s="9"/>
      <c r="FJ74" s="9"/>
      <c r="FK74" s="9"/>
      <c r="FL74" s="9"/>
      <c r="FM74" s="9"/>
      <c r="FN74" s="9"/>
      <c r="FO74" s="9"/>
      <c r="FP74" s="9"/>
      <c r="FQ74" s="9"/>
      <c r="FR74" s="9"/>
      <c r="FS74" s="9"/>
      <c r="FT74" s="9"/>
      <c r="FU74" s="9"/>
      <c r="FV74" s="9"/>
      <c r="FW74" s="9"/>
      <c r="FX74" s="9"/>
      <c r="FY74" s="9"/>
      <c r="FZ74" s="9"/>
      <c r="GA74" s="9"/>
      <c r="GB74" s="9"/>
      <c r="GC74" s="9"/>
      <c r="GD74" s="9"/>
      <c r="GE74" s="9"/>
      <c r="GF74" s="9"/>
      <c r="GG74" s="9"/>
      <c r="GH74" s="9"/>
      <c r="GI74" s="9"/>
      <c r="GJ74" s="9"/>
      <c r="GK74" s="9"/>
      <c r="GL74" s="9"/>
      <c r="GM74" s="9"/>
      <c r="GN74" s="9"/>
      <c r="GO74" s="9"/>
      <c r="GP74" s="9"/>
      <c r="GQ74" s="9"/>
      <c r="GR74" s="9"/>
      <c r="GS74" s="9"/>
      <c r="GT74" s="9"/>
      <c r="GU74" s="9"/>
      <c r="GV74" s="9"/>
      <c r="GW74" s="9"/>
      <c r="GX74" s="9"/>
      <c r="GY74" s="9"/>
      <c r="GZ74" s="9"/>
      <c r="HA74" s="9"/>
      <c r="HB74" s="9"/>
      <c r="HC74" s="9"/>
      <c r="HD74" s="9"/>
      <c r="HE74" s="9"/>
      <c r="HF74" s="9"/>
      <c r="HG74" s="9"/>
      <c r="HH74" s="9"/>
      <c r="HI74" s="9"/>
      <c r="HJ74" s="9"/>
      <c r="HK74" s="9"/>
      <c r="HL74" s="9"/>
      <c r="HM74" s="9"/>
      <c r="HN74" s="9"/>
      <c r="HO74" s="9"/>
      <c r="HP74" s="9"/>
      <c r="HQ74" s="9"/>
      <c r="HR74" s="9"/>
      <c r="HS74" s="9"/>
      <c r="HT74" s="9"/>
      <c r="HU74" s="9"/>
      <c r="HV74" s="9"/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  <c r="IW74" s="9"/>
    </row>
    <row r="75" customFormat="false" ht="18" hidden="false" customHeight="true" outlineLevel="0" collapsed="false">
      <c r="A75" s="120" t="s">
        <v>209</v>
      </c>
      <c r="C75" s="49" t="n">
        <v>37194</v>
      </c>
      <c r="E75" s="1" t="s">
        <v>210</v>
      </c>
      <c r="G75" s="78" t="s">
        <v>31</v>
      </c>
      <c r="H75" s="9"/>
      <c r="I75" s="3" t="n">
        <v>12870</v>
      </c>
      <c r="J75" s="50"/>
      <c r="K75" s="51"/>
      <c r="M75" s="52" t="n">
        <f aca="false">N75/1000</f>
        <v>0</v>
      </c>
      <c r="N75" s="7" t="n">
        <v>0</v>
      </c>
      <c r="O75" s="1" t="s">
        <v>66</v>
      </c>
      <c r="P75" s="1" t="s">
        <v>186</v>
      </c>
      <c r="Q75" s="9" t="s">
        <v>67</v>
      </c>
      <c r="R75" s="10" t="n">
        <v>37196</v>
      </c>
      <c r="S75" s="9" t="n">
        <v>0.01</v>
      </c>
      <c r="T75" s="9" t="s">
        <v>211</v>
      </c>
      <c r="U75" s="9"/>
      <c r="V75" s="82"/>
      <c r="W75" s="9"/>
      <c r="X75" s="9"/>
      <c r="Y75" s="9"/>
      <c r="Z75" s="2" t="n">
        <f aca="false">I75+K75</f>
        <v>12870</v>
      </c>
      <c r="AA75" s="2" t="n">
        <f aca="false">N75</f>
        <v>0</v>
      </c>
      <c r="AB75" s="2" t="n">
        <v>1</v>
      </c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  <c r="FC75" s="9"/>
      <c r="FD75" s="9"/>
      <c r="FE75" s="9"/>
      <c r="FF75" s="9"/>
      <c r="FG75" s="9"/>
      <c r="FH75" s="9"/>
      <c r="FI75" s="9"/>
      <c r="FJ75" s="9"/>
      <c r="FK75" s="9"/>
      <c r="FL75" s="9"/>
      <c r="FM75" s="9"/>
      <c r="FN75" s="9"/>
      <c r="FO75" s="9"/>
      <c r="FP75" s="9"/>
      <c r="FQ75" s="9"/>
      <c r="FR75" s="9"/>
      <c r="FS75" s="9"/>
      <c r="FT75" s="9"/>
      <c r="FU75" s="9"/>
      <c r="FV75" s="9"/>
      <c r="FW75" s="9"/>
      <c r="FX75" s="9"/>
      <c r="FY75" s="9"/>
      <c r="FZ75" s="9"/>
      <c r="GA75" s="9"/>
      <c r="GB75" s="9"/>
      <c r="GC75" s="9"/>
      <c r="GD75" s="9"/>
      <c r="GE75" s="9"/>
      <c r="GF75" s="9"/>
      <c r="GG75" s="9"/>
      <c r="GH75" s="9"/>
      <c r="GI75" s="9"/>
      <c r="GJ75" s="9"/>
      <c r="GK75" s="9"/>
      <c r="GL75" s="9"/>
      <c r="GM75" s="9"/>
      <c r="GN75" s="9"/>
      <c r="GO75" s="9"/>
      <c r="GP75" s="9"/>
      <c r="GQ75" s="9"/>
      <c r="GR75" s="9"/>
      <c r="GS75" s="9"/>
      <c r="GT75" s="9"/>
      <c r="GU75" s="9"/>
      <c r="GV75" s="9"/>
      <c r="GW75" s="9"/>
      <c r="GX75" s="9"/>
      <c r="GY75" s="9"/>
      <c r="GZ75" s="9"/>
      <c r="HA75" s="9"/>
      <c r="HB75" s="9"/>
      <c r="HC75" s="9"/>
      <c r="HD75" s="9"/>
      <c r="HE75" s="9"/>
      <c r="HF75" s="9"/>
      <c r="HG75" s="9"/>
      <c r="HH75" s="9"/>
      <c r="HI75" s="9"/>
      <c r="HJ75" s="9"/>
      <c r="HK75" s="9"/>
      <c r="HL75" s="9"/>
      <c r="HM75" s="9"/>
      <c r="HN75" s="9"/>
      <c r="HO75" s="9"/>
      <c r="HP75" s="9"/>
      <c r="HQ75" s="9"/>
      <c r="HR75" s="9"/>
      <c r="HS75" s="9"/>
      <c r="HT75" s="9"/>
      <c r="HU75" s="9"/>
      <c r="HV75" s="9"/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  <c r="IW75" s="9"/>
    </row>
    <row r="76" customFormat="false" ht="18" hidden="false" customHeight="true" outlineLevel="0" collapsed="false">
      <c r="A76" s="120" t="s">
        <v>212</v>
      </c>
      <c r="C76" s="49" t="n">
        <v>37194</v>
      </c>
      <c r="E76" s="1" t="s">
        <v>148</v>
      </c>
      <c r="G76" s="78" t="s">
        <v>31</v>
      </c>
      <c r="H76" s="9"/>
      <c r="I76" s="3" t="n">
        <v>167700</v>
      </c>
      <c r="J76" s="50"/>
      <c r="K76" s="51"/>
      <c r="M76" s="52" t="n">
        <f aca="false">N76/1000</f>
        <v>0</v>
      </c>
      <c r="N76" s="7" t="n">
        <v>0</v>
      </c>
      <c r="O76" s="1" t="s">
        <v>66</v>
      </c>
      <c r="P76" s="1" t="s">
        <v>186</v>
      </c>
      <c r="Q76" s="9" t="s">
        <v>67</v>
      </c>
      <c r="R76" s="10" t="n">
        <v>37196</v>
      </c>
      <c r="S76" s="9" t="n">
        <v>-0.005</v>
      </c>
      <c r="T76" s="9" t="s">
        <v>213</v>
      </c>
      <c r="U76" s="9"/>
      <c r="V76" s="82"/>
      <c r="W76" s="9"/>
      <c r="X76" s="9"/>
      <c r="Y76" s="9"/>
      <c r="Z76" s="2" t="n">
        <f aca="false">I76+K76</f>
        <v>167700</v>
      </c>
      <c r="AA76" s="2" t="n">
        <f aca="false">N76</f>
        <v>0</v>
      </c>
      <c r="AB76" s="2" t="n">
        <v>1</v>
      </c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  <c r="EY76" s="9"/>
      <c r="EZ76" s="9"/>
      <c r="FA76" s="9"/>
      <c r="FB76" s="9"/>
      <c r="FC76" s="9"/>
      <c r="FD76" s="9"/>
      <c r="FE76" s="9"/>
      <c r="FF76" s="9"/>
      <c r="FG76" s="9"/>
      <c r="FH76" s="9"/>
      <c r="FI76" s="9"/>
      <c r="FJ76" s="9"/>
      <c r="FK76" s="9"/>
      <c r="FL76" s="9"/>
      <c r="FM76" s="9"/>
      <c r="FN76" s="9"/>
      <c r="FO76" s="9"/>
      <c r="FP76" s="9"/>
      <c r="FQ76" s="9"/>
      <c r="FR76" s="9"/>
      <c r="FS76" s="9"/>
      <c r="FT76" s="9"/>
      <c r="FU76" s="9"/>
      <c r="FV76" s="9"/>
      <c r="FW76" s="9"/>
      <c r="FX76" s="9"/>
      <c r="FY76" s="9"/>
      <c r="FZ76" s="9"/>
      <c r="GA76" s="9"/>
      <c r="GB76" s="9"/>
      <c r="GC76" s="9"/>
      <c r="GD76" s="9"/>
      <c r="GE76" s="9"/>
      <c r="GF76" s="9"/>
      <c r="GG76" s="9"/>
      <c r="GH76" s="9"/>
      <c r="GI76" s="9"/>
      <c r="GJ76" s="9"/>
      <c r="GK76" s="9"/>
      <c r="GL76" s="9"/>
      <c r="GM76" s="9"/>
      <c r="GN76" s="9"/>
      <c r="GO76" s="9"/>
      <c r="GP76" s="9"/>
      <c r="GQ76" s="9"/>
      <c r="GR76" s="9"/>
      <c r="GS76" s="9"/>
      <c r="GT76" s="9"/>
      <c r="GU76" s="9"/>
      <c r="GV76" s="9"/>
      <c r="GW76" s="9"/>
      <c r="GX76" s="9"/>
      <c r="GY76" s="9"/>
      <c r="GZ76" s="9"/>
      <c r="HA76" s="9"/>
      <c r="HB76" s="9"/>
      <c r="HC76" s="9"/>
      <c r="HD76" s="9"/>
      <c r="HE76" s="9"/>
      <c r="HF76" s="9"/>
      <c r="HG76" s="9"/>
      <c r="HH76" s="9"/>
      <c r="HI76" s="9"/>
      <c r="HJ76" s="9"/>
      <c r="HK76" s="9"/>
      <c r="HL76" s="9"/>
      <c r="HM76" s="9"/>
      <c r="HN76" s="9"/>
      <c r="HO76" s="9"/>
      <c r="HP76" s="9"/>
      <c r="HQ76" s="9"/>
      <c r="HR76" s="9"/>
      <c r="HS76" s="9"/>
      <c r="HT76" s="9"/>
      <c r="HU76" s="9"/>
      <c r="HV76" s="9"/>
      <c r="HW76" s="9"/>
      <c r="HX76" s="9"/>
      <c r="HY76" s="9"/>
      <c r="HZ76" s="9"/>
      <c r="IA76" s="9"/>
      <c r="IB76" s="9"/>
      <c r="IC76" s="9"/>
      <c r="ID76" s="9"/>
      <c r="IE76" s="9"/>
      <c r="IF76" s="9"/>
      <c r="IG76" s="9"/>
      <c r="IH76" s="9"/>
      <c r="II76" s="9"/>
      <c r="IJ76" s="9"/>
      <c r="IK76" s="9"/>
      <c r="IL76" s="9"/>
      <c r="IM76" s="9"/>
      <c r="IN76" s="9"/>
      <c r="IO76" s="9"/>
      <c r="IP76" s="9"/>
      <c r="IQ76" s="9"/>
      <c r="IR76" s="9"/>
      <c r="IS76" s="9"/>
      <c r="IT76" s="9"/>
      <c r="IU76" s="9"/>
      <c r="IV76" s="9"/>
      <c r="IW76" s="9"/>
    </row>
    <row r="77" customFormat="false" ht="18" hidden="false" customHeight="true" outlineLevel="0" collapsed="false">
      <c r="A77" s="56" t="s">
        <v>144</v>
      </c>
      <c r="C77" s="77" t="n">
        <v>37194</v>
      </c>
      <c r="E77" s="1" t="s">
        <v>145</v>
      </c>
      <c r="G77" s="78" t="s">
        <v>31</v>
      </c>
      <c r="H77" s="9"/>
      <c r="I77" s="79"/>
      <c r="J77" s="80"/>
      <c r="K77" s="81" t="n">
        <v>310000</v>
      </c>
      <c r="M77" s="52" t="n">
        <f aca="false">N77/1000</f>
        <v>0.31</v>
      </c>
      <c r="N77" s="7" t="n">
        <v>310</v>
      </c>
      <c r="O77" s="1" t="s">
        <v>121</v>
      </c>
      <c r="P77" s="1" t="s">
        <v>146</v>
      </c>
      <c r="Q77" s="9" t="s">
        <v>39</v>
      </c>
      <c r="R77" s="10" t="n">
        <v>37226</v>
      </c>
      <c r="S77" s="9" t="n">
        <v>2.66</v>
      </c>
      <c r="U77" s="9"/>
      <c r="V77" s="82"/>
      <c r="W77" s="9"/>
      <c r="X77" s="9"/>
      <c r="Y77" s="9"/>
      <c r="Z77" s="2" t="n">
        <f aca="false">I77+K77</f>
        <v>310000</v>
      </c>
      <c r="AA77" s="2" t="n">
        <f aca="false">N77</f>
        <v>310</v>
      </c>
      <c r="AB77" s="80" t="n">
        <v>1</v>
      </c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  <c r="EY77" s="9"/>
      <c r="EZ77" s="9"/>
      <c r="FA77" s="9"/>
      <c r="FB77" s="9"/>
      <c r="FC77" s="9"/>
      <c r="FD77" s="9"/>
      <c r="FE77" s="9"/>
      <c r="FF77" s="9"/>
      <c r="FG77" s="9"/>
      <c r="FH77" s="9"/>
      <c r="FI77" s="9"/>
      <c r="FJ77" s="9"/>
      <c r="FK77" s="9"/>
      <c r="FL77" s="9"/>
      <c r="FM77" s="9"/>
      <c r="FN77" s="9"/>
      <c r="FO77" s="9"/>
      <c r="FP77" s="9"/>
      <c r="FQ77" s="9"/>
      <c r="FR77" s="9"/>
      <c r="FS77" s="9"/>
      <c r="FT77" s="9"/>
      <c r="FU77" s="9"/>
      <c r="FV77" s="9"/>
      <c r="FW77" s="9"/>
      <c r="FX77" s="9"/>
      <c r="FY77" s="9"/>
      <c r="FZ77" s="9"/>
      <c r="GA77" s="9"/>
      <c r="GB77" s="9"/>
      <c r="GC77" s="9"/>
      <c r="GD77" s="9"/>
      <c r="GE77" s="9"/>
      <c r="GF77" s="9"/>
      <c r="GG77" s="9"/>
      <c r="GH77" s="9"/>
      <c r="GI77" s="9"/>
      <c r="GJ77" s="9"/>
      <c r="GK77" s="9"/>
      <c r="GL77" s="9"/>
      <c r="GM77" s="9"/>
      <c r="GN77" s="9"/>
      <c r="GO77" s="9"/>
      <c r="GP77" s="9"/>
      <c r="GQ77" s="9"/>
      <c r="GR77" s="9"/>
      <c r="GS77" s="9"/>
      <c r="GT77" s="9"/>
      <c r="GU77" s="9"/>
      <c r="GV77" s="9"/>
      <c r="GW77" s="9"/>
      <c r="GX77" s="9"/>
      <c r="GY77" s="9"/>
      <c r="GZ77" s="9"/>
      <c r="HA77" s="9"/>
      <c r="HB77" s="9"/>
      <c r="HC77" s="9"/>
      <c r="HD77" s="9"/>
      <c r="HE77" s="9"/>
      <c r="HF77" s="9"/>
      <c r="HG77" s="9"/>
      <c r="HH77" s="9"/>
      <c r="HI77" s="9"/>
      <c r="HJ77" s="9"/>
      <c r="HK77" s="9"/>
      <c r="HL77" s="9"/>
      <c r="HM77" s="9"/>
      <c r="HN77" s="9"/>
      <c r="HO77" s="9"/>
      <c r="HP77" s="9"/>
      <c r="HQ77" s="9"/>
      <c r="HR77" s="9"/>
      <c r="HS77" s="9"/>
      <c r="HT77" s="9"/>
      <c r="HU77" s="9"/>
      <c r="HV77" s="9"/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  <c r="IS77" s="9"/>
      <c r="IT77" s="9"/>
      <c r="IU77" s="9"/>
      <c r="IV77" s="9"/>
      <c r="IW77" s="9"/>
    </row>
    <row r="78" customFormat="false" ht="18" hidden="false" customHeight="true" outlineLevel="0" collapsed="false">
      <c r="A78" s="56"/>
      <c r="C78" s="49"/>
      <c r="E78" s="1"/>
      <c r="G78" s="122"/>
      <c r="H78" s="9"/>
      <c r="J78" s="50"/>
      <c r="K78" s="51"/>
      <c r="M78" s="52" t="n">
        <f aca="false">N78/1000</f>
        <v>0</v>
      </c>
      <c r="P78" s="1"/>
      <c r="U78" s="9"/>
      <c r="V78" s="82"/>
      <c r="W78" s="9"/>
      <c r="X78" s="9"/>
      <c r="Y78" s="9"/>
      <c r="Z78" s="2" t="n">
        <f aca="false">I78+K78</f>
        <v>0</v>
      </c>
      <c r="AA78" s="2" t="n">
        <f aca="false">N78</f>
        <v>0</v>
      </c>
      <c r="AB78" s="2" t="n">
        <v>1</v>
      </c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  <c r="EY78" s="9"/>
      <c r="EZ78" s="9"/>
      <c r="FA78" s="9"/>
      <c r="FB78" s="9"/>
      <c r="FC78" s="9"/>
      <c r="FD78" s="9"/>
      <c r="FE78" s="9"/>
      <c r="FF78" s="9"/>
      <c r="FG78" s="9"/>
      <c r="FH78" s="9"/>
      <c r="FI78" s="9"/>
      <c r="FJ78" s="9"/>
      <c r="FK78" s="9"/>
      <c r="FL78" s="9"/>
      <c r="FM78" s="9"/>
      <c r="FN78" s="9"/>
      <c r="FO78" s="9"/>
      <c r="FP78" s="9"/>
      <c r="FQ78" s="9"/>
      <c r="FR78" s="9"/>
      <c r="FS78" s="9"/>
      <c r="FT78" s="9"/>
      <c r="FU78" s="9"/>
      <c r="FV78" s="9"/>
      <c r="FW78" s="9"/>
      <c r="FX78" s="9"/>
      <c r="FY78" s="9"/>
      <c r="FZ78" s="9"/>
      <c r="GA78" s="9"/>
      <c r="GB78" s="9"/>
      <c r="GC78" s="9"/>
      <c r="GD78" s="9"/>
      <c r="GE78" s="9"/>
      <c r="GF78" s="9"/>
      <c r="GG78" s="9"/>
      <c r="GH78" s="9"/>
      <c r="GI78" s="9"/>
      <c r="GJ78" s="9"/>
      <c r="GK78" s="9"/>
      <c r="GL78" s="9"/>
      <c r="GM78" s="9"/>
      <c r="GN78" s="9"/>
      <c r="GO78" s="9"/>
      <c r="GP78" s="9"/>
      <c r="GQ78" s="9"/>
      <c r="GR78" s="9"/>
      <c r="GS78" s="9"/>
      <c r="GT78" s="9"/>
      <c r="GU78" s="9"/>
      <c r="GV78" s="9"/>
      <c r="GW78" s="9"/>
      <c r="GX78" s="9"/>
      <c r="GY78" s="9"/>
      <c r="GZ78" s="9"/>
      <c r="HA78" s="9"/>
      <c r="HB78" s="9"/>
      <c r="HC78" s="9"/>
      <c r="HD78" s="9"/>
      <c r="HE78" s="9"/>
      <c r="HF78" s="9"/>
      <c r="HG78" s="9"/>
      <c r="HH78" s="9"/>
      <c r="HI78" s="9"/>
      <c r="HJ78" s="9"/>
      <c r="HK78" s="9"/>
      <c r="HL78" s="9"/>
      <c r="HM78" s="9"/>
      <c r="HN78" s="9"/>
      <c r="HO78" s="9"/>
      <c r="HP78" s="9"/>
      <c r="HQ78" s="9"/>
      <c r="HR78" s="9"/>
      <c r="HS78" s="9"/>
      <c r="HT78" s="9"/>
      <c r="HU78" s="9"/>
      <c r="HV78" s="9"/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  <c r="IS78" s="9"/>
      <c r="IT78" s="9"/>
      <c r="IU78" s="9"/>
      <c r="IV78" s="9"/>
      <c r="IW78" s="9"/>
    </row>
    <row r="79" customFormat="false" ht="18" hidden="false" customHeight="true" outlineLevel="0" collapsed="false">
      <c r="A79" s="120"/>
      <c r="C79" s="49"/>
      <c r="E79" s="1"/>
      <c r="G79" s="122"/>
      <c r="H79" s="9"/>
      <c r="J79" s="50"/>
      <c r="K79" s="51"/>
      <c r="M79" s="52" t="n">
        <f aca="false">N79/1000</f>
        <v>0</v>
      </c>
      <c r="P79" s="1"/>
      <c r="U79" s="9"/>
      <c r="V79" s="82"/>
      <c r="W79" s="9"/>
      <c r="X79" s="9"/>
      <c r="Y79" s="9"/>
      <c r="Z79" s="2" t="n">
        <f aca="false">I79+K79</f>
        <v>0</v>
      </c>
      <c r="AA79" s="2" t="n">
        <f aca="false">N79</f>
        <v>0</v>
      </c>
      <c r="AB79" s="2" t="n">
        <v>1</v>
      </c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9"/>
      <c r="FC79" s="9"/>
      <c r="FD79" s="9"/>
      <c r="FE79" s="9"/>
      <c r="FF79" s="9"/>
      <c r="FG79" s="9"/>
      <c r="FH79" s="9"/>
      <c r="FI79" s="9"/>
      <c r="FJ79" s="9"/>
      <c r="FK79" s="9"/>
      <c r="FL79" s="9"/>
      <c r="FM79" s="9"/>
      <c r="FN79" s="9"/>
      <c r="FO79" s="9"/>
      <c r="FP79" s="9"/>
      <c r="FQ79" s="9"/>
      <c r="FR79" s="9"/>
      <c r="FS79" s="9"/>
      <c r="FT79" s="9"/>
      <c r="FU79" s="9"/>
      <c r="FV79" s="9"/>
      <c r="FW79" s="9"/>
      <c r="FX79" s="9"/>
      <c r="FY79" s="9"/>
      <c r="FZ79" s="9"/>
      <c r="GA79" s="9"/>
      <c r="GB79" s="9"/>
      <c r="GC79" s="9"/>
      <c r="GD79" s="9"/>
      <c r="GE79" s="9"/>
      <c r="GF79" s="9"/>
      <c r="GG79" s="9"/>
      <c r="GH79" s="9"/>
      <c r="GI79" s="9"/>
      <c r="GJ79" s="9"/>
      <c r="GK79" s="9"/>
      <c r="GL79" s="9"/>
      <c r="GM79" s="9"/>
      <c r="GN79" s="9"/>
      <c r="GO79" s="9"/>
      <c r="GP79" s="9"/>
      <c r="GQ79" s="9"/>
      <c r="GR79" s="9"/>
      <c r="GS79" s="9"/>
      <c r="GT79" s="9"/>
      <c r="GU79" s="9"/>
      <c r="GV79" s="9"/>
      <c r="GW79" s="9"/>
      <c r="GX79" s="9"/>
      <c r="GY79" s="9"/>
      <c r="GZ79" s="9"/>
      <c r="HA79" s="9"/>
      <c r="HB79" s="9"/>
      <c r="HC79" s="9"/>
      <c r="HD79" s="9"/>
      <c r="HE79" s="9"/>
      <c r="HF79" s="9"/>
      <c r="HG79" s="9"/>
      <c r="HH79" s="9"/>
      <c r="HI79" s="9"/>
      <c r="HJ79" s="9"/>
      <c r="HK79" s="9"/>
      <c r="HL79" s="9"/>
      <c r="HM79" s="9"/>
      <c r="HN79" s="9"/>
      <c r="HO79" s="9"/>
      <c r="HP79" s="9"/>
      <c r="HQ79" s="9"/>
      <c r="HR79" s="9"/>
      <c r="HS79" s="9"/>
      <c r="HT79" s="9"/>
      <c r="HU79" s="9"/>
      <c r="HV79" s="9"/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  <c r="IW79" s="9"/>
    </row>
    <row r="80" customFormat="false" ht="18" hidden="false" customHeight="true" outlineLevel="0" collapsed="false">
      <c r="A80" s="120"/>
      <c r="C80" s="49"/>
      <c r="E80" s="1"/>
      <c r="G80" s="122"/>
      <c r="H80" s="9"/>
      <c r="J80" s="50"/>
      <c r="K80" s="51"/>
      <c r="M80" s="52" t="n">
        <f aca="false">N80/1000</f>
        <v>0</v>
      </c>
      <c r="P80" s="1"/>
      <c r="U80" s="9"/>
      <c r="V80" s="82"/>
      <c r="W80" s="9"/>
      <c r="X80" s="9"/>
      <c r="Y80" s="9"/>
      <c r="Z80" s="2" t="n">
        <f aca="false">I80+K80</f>
        <v>0</v>
      </c>
      <c r="AA80" s="2" t="n">
        <f aca="false">N80</f>
        <v>0</v>
      </c>
      <c r="AB80" s="2" t="n">
        <v>1</v>
      </c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  <c r="EY80" s="9"/>
      <c r="EZ80" s="9"/>
      <c r="FA80" s="9"/>
      <c r="FB80" s="9"/>
      <c r="FC80" s="9"/>
      <c r="FD80" s="9"/>
      <c r="FE80" s="9"/>
      <c r="FF80" s="9"/>
      <c r="FG80" s="9"/>
      <c r="FH80" s="9"/>
      <c r="FI80" s="9"/>
      <c r="FJ80" s="9"/>
      <c r="FK80" s="9"/>
      <c r="FL80" s="9"/>
      <c r="FM80" s="9"/>
      <c r="FN80" s="9"/>
      <c r="FO80" s="9"/>
      <c r="FP80" s="9"/>
      <c r="FQ80" s="9"/>
      <c r="FR80" s="9"/>
      <c r="FS80" s="9"/>
      <c r="FT80" s="9"/>
      <c r="FU80" s="9"/>
      <c r="FV80" s="9"/>
      <c r="FW80" s="9"/>
      <c r="FX80" s="9"/>
      <c r="FY80" s="9"/>
      <c r="FZ80" s="9"/>
      <c r="GA80" s="9"/>
      <c r="GB80" s="9"/>
      <c r="GC80" s="9"/>
      <c r="GD80" s="9"/>
      <c r="GE80" s="9"/>
      <c r="GF80" s="9"/>
      <c r="GG80" s="9"/>
      <c r="GH80" s="9"/>
      <c r="GI80" s="9"/>
      <c r="GJ80" s="9"/>
      <c r="GK80" s="9"/>
      <c r="GL80" s="9"/>
      <c r="GM80" s="9"/>
      <c r="GN80" s="9"/>
      <c r="GO80" s="9"/>
      <c r="GP80" s="9"/>
      <c r="GQ80" s="9"/>
      <c r="GR80" s="9"/>
      <c r="GS80" s="9"/>
      <c r="GT80" s="9"/>
      <c r="GU80" s="9"/>
      <c r="GV80" s="9"/>
      <c r="GW80" s="9"/>
      <c r="GX80" s="9"/>
      <c r="GY80" s="9"/>
      <c r="GZ80" s="9"/>
      <c r="HA80" s="9"/>
      <c r="HB80" s="9"/>
      <c r="HC80" s="9"/>
      <c r="HD80" s="9"/>
      <c r="HE80" s="9"/>
      <c r="HF80" s="9"/>
      <c r="HG80" s="9"/>
      <c r="HH80" s="9"/>
      <c r="HI80" s="9"/>
      <c r="HJ80" s="9"/>
      <c r="HK80" s="9"/>
      <c r="HL80" s="9"/>
      <c r="HM80" s="9"/>
      <c r="HN80" s="9"/>
      <c r="HO80" s="9"/>
      <c r="HP80" s="9"/>
      <c r="HQ80" s="9"/>
      <c r="HR80" s="9"/>
      <c r="HS80" s="9"/>
      <c r="HT80" s="9"/>
      <c r="HU80" s="9"/>
      <c r="HV80" s="9"/>
      <c r="HW80" s="9"/>
      <c r="HX80" s="9"/>
      <c r="HY80" s="9"/>
      <c r="HZ80" s="9"/>
      <c r="IA80" s="9"/>
      <c r="IB80" s="9"/>
      <c r="IC80" s="9"/>
      <c r="ID80" s="9"/>
      <c r="IE80" s="9"/>
      <c r="IF80" s="9"/>
      <c r="IG80" s="9"/>
      <c r="IH80" s="9"/>
      <c r="II80" s="9"/>
      <c r="IJ80" s="9"/>
      <c r="IK80" s="9"/>
      <c r="IL80" s="9"/>
      <c r="IM80" s="9"/>
      <c r="IN80" s="9"/>
      <c r="IO80" s="9"/>
      <c r="IP80" s="9"/>
      <c r="IQ80" s="9"/>
      <c r="IR80" s="9"/>
      <c r="IS80" s="9"/>
      <c r="IT80" s="9"/>
      <c r="IU80" s="9"/>
      <c r="IV80" s="9"/>
      <c r="IW80" s="9"/>
    </row>
    <row r="81" customFormat="false" ht="18" hidden="false" customHeight="true" outlineLevel="0" collapsed="false">
      <c r="A81" s="120"/>
      <c r="C81" s="49"/>
      <c r="E81" s="1"/>
      <c r="G81" s="122"/>
      <c r="H81" s="9"/>
      <c r="J81" s="50"/>
      <c r="K81" s="51"/>
      <c r="M81" s="52" t="n">
        <f aca="false">N81/1000</f>
        <v>0</v>
      </c>
      <c r="P81" s="1"/>
      <c r="U81" s="9"/>
      <c r="V81" s="82"/>
      <c r="W81" s="9"/>
      <c r="X81" s="9"/>
      <c r="Y81" s="9"/>
      <c r="Z81" s="2" t="n">
        <f aca="false">I81+K81</f>
        <v>0</v>
      </c>
      <c r="AA81" s="2" t="n">
        <f aca="false">N81</f>
        <v>0</v>
      </c>
      <c r="AB81" s="2" t="n">
        <v>1</v>
      </c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  <c r="FC81" s="9"/>
      <c r="FD81" s="9"/>
      <c r="FE81" s="9"/>
      <c r="FF81" s="9"/>
      <c r="FG81" s="9"/>
      <c r="FH81" s="9"/>
      <c r="FI81" s="9"/>
      <c r="FJ81" s="9"/>
      <c r="FK81" s="9"/>
      <c r="FL81" s="9"/>
      <c r="FM81" s="9"/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9"/>
      <c r="FZ81" s="9"/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9"/>
      <c r="GX81" s="9"/>
      <c r="GY81" s="9"/>
      <c r="GZ81" s="9"/>
      <c r="HA81" s="9"/>
      <c r="HB81" s="9"/>
      <c r="HC81" s="9"/>
      <c r="HD81" s="9"/>
      <c r="HE81" s="9"/>
      <c r="HF81" s="9"/>
      <c r="HG81" s="9"/>
      <c r="HH81" s="9"/>
      <c r="HI81" s="9"/>
      <c r="HJ81" s="9"/>
      <c r="HK81" s="9"/>
      <c r="HL81" s="9"/>
      <c r="HM81" s="9"/>
      <c r="HN81" s="9"/>
      <c r="HO81" s="9"/>
      <c r="HP81" s="9"/>
      <c r="HQ81" s="9"/>
      <c r="HR81" s="9"/>
      <c r="HS81" s="9"/>
      <c r="HT81" s="9"/>
      <c r="HU81" s="9"/>
      <c r="HV81" s="9"/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  <c r="IW81" s="9"/>
    </row>
    <row r="82" customFormat="false" ht="18" hidden="false" customHeight="true" outlineLevel="0" collapsed="false">
      <c r="A82" s="120"/>
      <c r="C82" s="49"/>
      <c r="E82" s="1"/>
      <c r="G82" s="122"/>
      <c r="H82" s="9"/>
      <c r="J82" s="50"/>
      <c r="K82" s="51"/>
      <c r="M82" s="52" t="n">
        <f aca="false">N82/1000</f>
        <v>0</v>
      </c>
      <c r="P82" s="1"/>
      <c r="U82" s="9"/>
      <c r="V82" s="82"/>
      <c r="W82" s="9"/>
      <c r="X82" s="9"/>
      <c r="Y82" s="9"/>
      <c r="Z82" s="2" t="n">
        <f aca="false">I82+K82</f>
        <v>0</v>
      </c>
      <c r="AA82" s="2" t="n">
        <f aca="false">N82</f>
        <v>0</v>
      </c>
      <c r="AB82" s="2" t="n">
        <v>1</v>
      </c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</row>
    <row r="83" customFormat="false" ht="18" hidden="false" customHeight="true" outlineLevel="0" collapsed="false">
      <c r="A83" s="120"/>
      <c r="C83" s="49"/>
      <c r="E83" s="1"/>
      <c r="G83" s="122"/>
      <c r="H83" s="9"/>
      <c r="J83" s="50"/>
      <c r="K83" s="51"/>
      <c r="M83" s="52" t="n">
        <f aca="false">N83/1000</f>
        <v>0</v>
      </c>
      <c r="P83" s="1"/>
      <c r="U83" s="9"/>
      <c r="V83" s="82"/>
      <c r="W83" s="9"/>
      <c r="X83" s="9"/>
      <c r="Y83" s="9"/>
      <c r="Z83" s="2" t="n">
        <f aca="false">I83+K83</f>
        <v>0</v>
      </c>
      <c r="AA83" s="2" t="n">
        <f aca="false">N83</f>
        <v>0</v>
      </c>
      <c r="AB83" s="2" t="n">
        <v>1</v>
      </c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  <c r="FC83" s="9"/>
      <c r="FD83" s="9"/>
      <c r="FE83" s="9"/>
      <c r="FF83" s="9"/>
      <c r="FG83" s="9"/>
      <c r="FH83" s="9"/>
      <c r="FI83" s="9"/>
      <c r="FJ83" s="9"/>
      <c r="FK83" s="9"/>
      <c r="FL83" s="9"/>
      <c r="FM83" s="9"/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9"/>
      <c r="FZ83" s="9"/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</row>
    <row r="84" customFormat="false" ht="18" hidden="false" customHeight="true" outlineLevel="0" collapsed="false">
      <c r="A84" s="120"/>
      <c r="C84" s="49"/>
      <c r="E84" s="1"/>
      <c r="G84" s="122"/>
      <c r="H84" s="9"/>
      <c r="J84" s="50"/>
      <c r="K84" s="51"/>
      <c r="M84" s="52" t="n">
        <f aca="false">N84/1000</f>
        <v>0</v>
      </c>
      <c r="P84" s="1"/>
      <c r="U84" s="9"/>
      <c r="V84" s="82"/>
      <c r="W84" s="9"/>
      <c r="X84" s="9"/>
      <c r="Y84" s="9"/>
      <c r="Z84" s="2" t="n">
        <f aca="false">I84+K84</f>
        <v>0</v>
      </c>
      <c r="AA84" s="2" t="n">
        <f aca="false">N84</f>
        <v>0</v>
      </c>
      <c r="AB84" s="2" t="n">
        <v>1</v>
      </c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</row>
    <row r="85" customFormat="false" ht="18" hidden="false" customHeight="true" outlineLevel="0" collapsed="false">
      <c r="A85" s="120"/>
      <c r="C85" s="49"/>
      <c r="E85" s="1"/>
      <c r="G85" s="122"/>
      <c r="H85" s="9"/>
      <c r="J85" s="50"/>
      <c r="K85" s="51"/>
      <c r="M85" s="52" t="n">
        <f aca="false">N85/1000</f>
        <v>0</v>
      </c>
      <c r="P85" s="1"/>
      <c r="U85" s="9"/>
      <c r="V85" s="82"/>
      <c r="W85" s="9"/>
      <c r="X85" s="9"/>
      <c r="Y85" s="9"/>
      <c r="Z85" s="2" t="n">
        <f aca="false">I85+K85</f>
        <v>0</v>
      </c>
      <c r="AA85" s="2" t="n">
        <f aca="false">N85</f>
        <v>0</v>
      </c>
      <c r="AB85" s="2" t="n">
        <v>1</v>
      </c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  <c r="FC85" s="9"/>
      <c r="FD85" s="9"/>
      <c r="FE85" s="9"/>
      <c r="FF85" s="9"/>
      <c r="FG85" s="9"/>
      <c r="FH85" s="9"/>
      <c r="FI85" s="9"/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9"/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  <c r="HG85" s="9"/>
      <c r="HH85" s="9"/>
      <c r="HI85" s="9"/>
      <c r="HJ85" s="9"/>
      <c r="HK85" s="9"/>
      <c r="HL85" s="9"/>
      <c r="HM85" s="9"/>
      <c r="HN85" s="9"/>
      <c r="HO85" s="9"/>
      <c r="HP85" s="9"/>
      <c r="HQ85" s="9"/>
      <c r="HR85" s="9"/>
      <c r="HS85" s="9"/>
      <c r="HT85" s="9"/>
      <c r="HU85" s="9"/>
      <c r="HV85" s="9"/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  <c r="IS85" s="9"/>
      <c r="IT85" s="9"/>
      <c r="IU85" s="9"/>
      <c r="IV85" s="9"/>
      <c r="IW85" s="9"/>
    </row>
    <row r="86" customFormat="false" ht="18" hidden="false" customHeight="true" outlineLevel="0" collapsed="false">
      <c r="A86" s="120"/>
      <c r="C86" s="49"/>
      <c r="E86" s="1"/>
      <c r="G86" s="122"/>
      <c r="H86" s="9"/>
      <c r="J86" s="50"/>
      <c r="K86" s="51"/>
      <c r="M86" s="52" t="n">
        <f aca="false">N86/1000</f>
        <v>0</v>
      </c>
      <c r="P86" s="1"/>
      <c r="U86" s="9"/>
      <c r="V86" s="82"/>
      <c r="W86" s="9"/>
      <c r="X86" s="9"/>
      <c r="Y86" s="9"/>
      <c r="Z86" s="2" t="n">
        <f aca="false">I86+K86</f>
        <v>0</v>
      </c>
      <c r="AA86" s="2" t="n">
        <f aca="false">N86</f>
        <v>0</v>
      </c>
      <c r="AB86" s="2" t="n">
        <v>1</v>
      </c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  <c r="FC86" s="9"/>
      <c r="FD86" s="9"/>
      <c r="FE86" s="9"/>
      <c r="FF86" s="9"/>
      <c r="FG86" s="9"/>
      <c r="FH86" s="9"/>
      <c r="FI86" s="9"/>
      <c r="FJ86" s="9"/>
      <c r="FK86" s="9"/>
      <c r="FL86" s="9"/>
      <c r="FM86" s="9"/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9"/>
      <c r="FZ86" s="9"/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  <c r="HG86" s="9"/>
      <c r="HH86" s="9"/>
      <c r="HI86" s="9"/>
      <c r="HJ86" s="9"/>
      <c r="HK86" s="9"/>
      <c r="HL86" s="9"/>
      <c r="HM86" s="9"/>
      <c r="HN86" s="9"/>
      <c r="HO86" s="9"/>
      <c r="HP86" s="9"/>
      <c r="HQ86" s="9"/>
      <c r="HR86" s="9"/>
      <c r="HS86" s="9"/>
      <c r="HT86" s="9"/>
      <c r="HU86" s="9"/>
      <c r="HV86" s="9"/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  <c r="IS86" s="9"/>
      <c r="IT86" s="9"/>
      <c r="IU86" s="9"/>
      <c r="IV86" s="9"/>
      <c r="IW86" s="9"/>
    </row>
    <row r="87" customFormat="false" ht="18" hidden="false" customHeight="true" outlineLevel="0" collapsed="false">
      <c r="A87" s="120"/>
      <c r="C87" s="49"/>
      <c r="E87" s="1"/>
      <c r="G87" s="122"/>
      <c r="H87" s="9"/>
      <c r="J87" s="50"/>
      <c r="K87" s="51"/>
      <c r="M87" s="52" t="n">
        <f aca="false">N87/1000</f>
        <v>0</v>
      </c>
      <c r="P87" s="1"/>
      <c r="U87" s="9"/>
      <c r="V87" s="82"/>
      <c r="W87" s="9"/>
      <c r="X87" s="9"/>
      <c r="Y87" s="9"/>
      <c r="Z87" s="2" t="n">
        <f aca="false">I87+K87</f>
        <v>0</v>
      </c>
      <c r="AA87" s="2" t="n">
        <f aca="false">N87</f>
        <v>0</v>
      </c>
      <c r="AB87" s="2" t="n">
        <v>1</v>
      </c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  <c r="IT87" s="9"/>
      <c r="IU87" s="9"/>
      <c r="IV87" s="9"/>
      <c r="IW87" s="9"/>
    </row>
    <row r="88" customFormat="false" ht="18" hidden="false" customHeight="true" outlineLevel="0" collapsed="false">
      <c r="A88" s="120"/>
      <c r="C88" s="49"/>
      <c r="E88" s="1"/>
      <c r="G88" s="122"/>
      <c r="H88" s="9"/>
      <c r="J88" s="50"/>
      <c r="K88" s="51"/>
      <c r="M88" s="52" t="n">
        <f aca="false">N88/1000</f>
        <v>0</v>
      </c>
      <c r="P88" s="1"/>
      <c r="U88" s="9"/>
      <c r="V88" s="82"/>
      <c r="W88" s="9"/>
      <c r="X88" s="9"/>
      <c r="Y88" s="9"/>
      <c r="Z88" s="2" t="n">
        <f aca="false">I88+K88</f>
        <v>0</v>
      </c>
      <c r="AA88" s="2" t="n">
        <f aca="false">N88</f>
        <v>0</v>
      </c>
      <c r="AB88" s="2" t="n">
        <v>1</v>
      </c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  <c r="IT88" s="9"/>
      <c r="IU88" s="9"/>
      <c r="IV88" s="9"/>
      <c r="IW88" s="9"/>
    </row>
    <row r="89" customFormat="false" ht="18" hidden="false" customHeight="true" outlineLevel="0" collapsed="false">
      <c r="A89" s="120"/>
      <c r="C89" s="49"/>
      <c r="E89" s="1"/>
      <c r="G89" s="122"/>
      <c r="H89" s="9"/>
      <c r="J89" s="50"/>
      <c r="K89" s="51"/>
      <c r="M89" s="52" t="n">
        <f aca="false">N89/1000</f>
        <v>0</v>
      </c>
      <c r="P89" s="1"/>
      <c r="U89" s="9"/>
      <c r="V89" s="82"/>
      <c r="W89" s="9"/>
      <c r="X89" s="9"/>
      <c r="Y89" s="9"/>
      <c r="Z89" s="2" t="n">
        <f aca="false">I89+K89</f>
        <v>0</v>
      </c>
      <c r="AA89" s="2" t="n">
        <f aca="false">N89</f>
        <v>0</v>
      </c>
      <c r="AB89" s="2" t="n">
        <v>1</v>
      </c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</row>
    <row r="90" customFormat="false" ht="18" hidden="false" customHeight="true" outlineLevel="0" collapsed="false">
      <c r="A90" s="120"/>
      <c r="C90" s="49"/>
      <c r="E90" s="1"/>
      <c r="G90" s="122"/>
      <c r="H90" s="9"/>
      <c r="J90" s="50"/>
      <c r="K90" s="51"/>
      <c r="M90" s="52" t="n">
        <f aca="false">N90/1000</f>
        <v>0</v>
      </c>
      <c r="P90" s="1"/>
      <c r="U90" s="9"/>
      <c r="V90" s="82"/>
      <c r="W90" s="9"/>
      <c r="X90" s="9"/>
      <c r="Y90" s="9"/>
      <c r="Z90" s="2" t="n">
        <f aca="false">I90+K90</f>
        <v>0</v>
      </c>
      <c r="AA90" s="2" t="n">
        <f aca="false">N90</f>
        <v>0</v>
      </c>
      <c r="AB90" s="2" t="n">
        <v>1</v>
      </c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</row>
    <row r="91" customFormat="false" ht="18" hidden="false" customHeight="true" outlineLevel="0" collapsed="false">
      <c r="A91" s="120"/>
      <c r="C91" s="49"/>
      <c r="E91" s="1"/>
      <c r="G91" s="122"/>
      <c r="H91" s="9"/>
      <c r="J91" s="50"/>
      <c r="K91" s="51"/>
      <c r="M91" s="52" t="n">
        <f aca="false">N91/1000</f>
        <v>0</v>
      </c>
      <c r="P91" s="1"/>
      <c r="U91" s="9"/>
      <c r="V91" s="82"/>
      <c r="W91" s="9"/>
      <c r="X91" s="9"/>
      <c r="Y91" s="9"/>
      <c r="Z91" s="2" t="n">
        <f aca="false">I91+K91</f>
        <v>0</v>
      </c>
      <c r="AA91" s="2" t="n">
        <f aca="false">N91</f>
        <v>0</v>
      </c>
      <c r="AB91" s="2" t="n">
        <v>1</v>
      </c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  <c r="FC91" s="9"/>
      <c r="FD91" s="9"/>
      <c r="FE91" s="9"/>
      <c r="FF91" s="9"/>
      <c r="FG91" s="9"/>
      <c r="FH91" s="9"/>
      <c r="FI91" s="9"/>
      <c r="FJ91" s="9"/>
      <c r="FK91" s="9"/>
      <c r="FL91" s="9"/>
      <c r="FM91" s="9"/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9"/>
      <c r="FZ91" s="9"/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  <c r="HG91" s="9"/>
      <c r="HH91" s="9"/>
      <c r="HI91" s="9"/>
      <c r="HJ91" s="9"/>
      <c r="HK91" s="9"/>
      <c r="HL91" s="9"/>
      <c r="HM91" s="9"/>
      <c r="HN91" s="9"/>
      <c r="HO91" s="9"/>
      <c r="HP91" s="9"/>
      <c r="HQ91" s="9"/>
      <c r="HR91" s="9"/>
      <c r="HS91" s="9"/>
      <c r="HT91" s="9"/>
      <c r="HU91" s="9"/>
      <c r="HV91" s="9"/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  <c r="IS91" s="9"/>
      <c r="IT91" s="9"/>
      <c r="IU91" s="9"/>
      <c r="IV91" s="9"/>
      <c r="IW91" s="9"/>
    </row>
    <row r="92" customFormat="false" ht="18" hidden="false" customHeight="true" outlineLevel="0" collapsed="false">
      <c r="A92" s="120"/>
      <c r="C92" s="49"/>
      <c r="E92" s="1"/>
      <c r="G92" s="122"/>
      <c r="H92" s="9"/>
      <c r="J92" s="50"/>
      <c r="K92" s="51"/>
      <c r="M92" s="52" t="n">
        <f aca="false">N92/1000</f>
        <v>0</v>
      </c>
      <c r="P92" s="1"/>
      <c r="U92" s="9"/>
      <c r="V92" s="82"/>
      <c r="W92" s="9"/>
      <c r="X92" s="9"/>
      <c r="Y92" s="9"/>
      <c r="Z92" s="2" t="n">
        <f aca="false">I92+K92</f>
        <v>0</v>
      </c>
      <c r="AA92" s="2" t="n">
        <f aca="false">N92</f>
        <v>0</v>
      </c>
      <c r="AB92" s="2" t="n">
        <v>1</v>
      </c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  <c r="HG92" s="9"/>
      <c r="HH92" s="9"/>
      <c r="HI92" s="9"/>
      <c r="HJ92" s="9"/>
      <c r="HK92" s="9"/>
      <c r="HL92" s="9"/>
      <c r="HM92" s="9"/>
      <c r="HN92" s="9"/>
      <c r="HO92" s="9"/>
      <c r="HP92" s="9"/>
      <c r="HQ92" s="9"/>
      <c r="HR92" s="9"/>
      <c r="HS92" s="9"/>
      <c r="HT92" s="9"/>
      <c r="HU92" s="9"/>
      <c r="HV92" s="9"/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  <c r="IS92" s="9"/>
      <c r="IT92" s="9"/>
      <c r="IU92" s="9"/>
      <c r="IV92" s="9"/>
      <c r="IW92" s="9"/>
    </row>
    <row r="93" customFormat="false" ht="18" hidden="false" customHeight="true" outlineLevel="0" collapsed="false">
      <c r="A93" s="120"/>
      <c r="C93" s="49"/>
      <c r="E93" s="1"/>
      <c r="G93" s="122"/>
      <c r="H93" s="9"/>
      <c r="J93" s="50"/>
      <c r="K93" s="51"/>
      <c r="M93" s="52" t="n">
        <f aca="false">N93/1000</f>
        <v>0</v>
      </c>
      <c r="P93" s="1"/>
      <c r="U93" s="9"/>
      <c r="V93" s="82"/>
      <c r="W93" s="9"/>
      <c r="X93" s="9"/>
      <c r="Y93" s="9"/>
      <c r="Z93" s="2" t="n">
        <f aca="false">I93+K93</f>
        <v>0</v>
      </c>
      <c r="AA93" s="2" t="n">
        <f aca="false">N93</f>
        <v>0</v>
      </c>
      <c r="AB93" s="2" t="n">
        <v>1</v>
      </c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  <c r="EY93" s="9"/>
      <c r="EZ93" s="9"/>
      <c r="FA93" s="9"/>
      <c r="FB93" s="9"/>
      <c r="FC93" s="9"/>
      <c r="FD93" s="9"/>
      <c r="FE93" s="9"/>
      <c r="FF93" s="9"/>
      <c r="FG93" s="9"/>
      <c r="FH93" s="9"/>
      <c r="FI93" s="9"/>
      <c r="FJ93" s="9"/>
      <c r="FK93" s="9"/>
      <c r="FL93" s="9"/>
      <c r="FM93" s="9"/>
      <c r="FN93" s="9"/>
      <c r="FO93" s="9"/>
      <c r="FP93" s="9"/>
      <c r="FQ93" s="9"/>
      <c r="FR93" s="9"/>
      <c r="FS93" s="9"/>
      <c r="FT93" s="9"/>
      <c r="FU93" s="9"/>
      <c r="FV93" s="9"/>
      <c r="FW93" s="9"/>
      <c r="FX93" s="9"/>
      <c r="FY93" s="9"/>
      <c r="FZ93" s="9"/>
      <c r="GA93" s="9"/>
      <c r="GB93" s="9"/>
      <c r="GC93" s="9"/>
      <c r="GD93" s="9"/>
      <c r="GE93" s="9"/>
      <c r="GF93" s="9"/>
      <c r="GG93" s="9"/>
      <c r="GH93" s="9"/>
      <c r="GI93" s="9"/>
      <c r="GJ93" s="9"/>
      <c r="GK93" s="9"/>
      <c r="GL93" s="9"/>
      <c r="GM93" s="9"/>
      <c r="GN93" s="9"/>
      <c r="GO93" s="9"/>
      <c r="GP93" s="9"/>
      <c r="GQ93" s="9"/>
      <c r="GR93" s="9"/>
      <c r="GS93" s="9"/>
      <c r="GT93" s="9"/>
      <c r="GU93" s="9"/>
      <c r="GV93" s="9"/>
      <c r="GW93" s="9"/>
      <c r="GX93" s="9"/>
      <c r="GY93" s="9"/>
      <c r="GZ93" s="9"/>
      <c r="HA93" s="9"/>
      <c r="HB93" s="9"/>
      <c r="HC93" s="9"/>
      <c r="HD93" s="9"/>
      <c r="HE93" s="9"/>
      <c r="HF93" s="9"/>
      <c r="HG93" s="9"/>
      <c r="HH93" s="9"/>
      <c r="HI93" s="9"/>
      <c r="HJ93" s="9"/>
      <c r="HK93" s="9"/>
      <c r="HL93" s="9"/>
      <c r="HM93" s="9"/>
      <c r="HN93" s="9"/>
      <c r="HO93" s="9"/>
      <c r="HP93" s="9"/>
      <c r="HQ93" s="9"/>
      <c r="HR93" s="9"/>
      <c r="HS93" s="9"/>
      <c r="HT93" s="9"/>
      <c r="HU93" s="9"/>
      <c r="HV93" s="9"/>
      <c r="HW93" s="9"/>
      <c r="HX93" s="9"/>
      <c r="HY93" s="9"/>
      <c r="HZ93" s="9"/>
      <c r="IA93" s="9"/>
      <c r="IB93" s="9"/>
      <c r="IC93" s="9"/>
      <c r="ID93" s="9"/>
      <c r="IE93" s="9"/>
      <c r="IF93" s="9"/>
      <c r="IG93" s="9"/>
      <c r="IH93" s="9"/>
      <c r="II93" s="9"/>
      <c r="IJ93" s="9"/>
      <c r="IK93" s="9"/>
      <c r="IL93" s="9"/>
      <c r="IM93" s="9"/>
      <c r="IN93" s="9"/>
      <c r="IO93" s="9"/>
      <c r="IP93" s="9"/>
      <c r="IQ93" s="9"/>
      <c r="IR93" s="9"/>
      <c r="IS93" s="9"/>
      <c r="IT93" s="9"/>
      <c r="IU93" s="9"/>
      <c r="IV93" s="9"/>
      <c r="IW93" s="9"/>
    </row>
    <row r="94" customFormat="false" ht="18" hidden="false" customHeight="true" outlineLevel="0" collapsed="false">
      <c r="A94" s="120"/>
      <c r="C94" s="49"/>
      <c r="E94" s="1"/>
      <c r="G94" s="122"/>
      <c r="H94" s="9"/>
      <c r="J94" s="50"/>
      <c r="K94" s="51"/>
      <c r="M94" s="52" t="n">
        <f aca="false">N94/1000</f>
        <v>0</v>
      </c>
      <c r="P94" s="1"/>
      <c r="U94" s="9"/>
      <c r="V94" s="82"/>
      <c r="W94" s="9"/>
      <c r="X94" s="9"/>
      <c r="Y94" s="9"/>
      <c r="Z94" s="2" t="n">
        <f aca="false">I94+K94</f>
        <v>0</v>
      </c>
      <c r="AA94" s="2" t="n">
        <f aca="false">N94</f>
        <v>0</v>
      </c>
      <c r="AB94" s="2" t="n">
        <v>1</v>
      </c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  <c r="EY94" s="9"/>
      <c r="EZ94" s="9"/>
      <c r="FA94" s="9"/>
      <c r="FB94" s="9"/>
      <c r="FC94" s="9"/>
      <c r="FD94" s="9"/>
      <c r="FE94" s="9"/>
      <c r="FF94" s="9"/>
      <c r="FG94" s="9"/>
      <c r="FH94" s="9"/>
      <c r="FI94" s="9"/>
      <c r="FJ94" s="9"/>
      <c r="FK94" s="9"/>
      <c r="FL94" s="9"/>
      <c r="FM94" s="9"/>
      <c r="FN94" s="9"/>
      <c r="FO94" s="9"/>
      <c r="FP94" s="9"/>
      <c r="FQ94" s="9"/>
      <c r="FR94" s="9"/>
      <c r="FS94" s="9"/>
      <c r="FT94" s="9"/>
      <c r="FU94" s="9"/>
      <c r="FV94" s="9"/>
      <c r="FW94" s="9"/>
      <c r="FX94" s="9"/>
      <c r="FY94" s="9"/>
      <c r="FZ94" s="9"/>
      <c r="GA94" s="9"/>
      <c r="GB94" s="9"/>
      <c r="GC94" s="9"/>
      <c r="GD94" s="9"/>
      <c r="GE94" s="9"/>
      <c r="GF94" s="9"/>
      <c r="GG94" s="9"/>
      <c r="GH94" s="9"/>
      <c r="GI94" s="9"/>
      <c r="GJ94" s="9"/>
      <c r="GK94" s="9"/>
      <c r="GL94" s="9"/>
      <c r="GM94" s="9"/>
      <c r="GN94" s="9"/>
      <c r="GO94" s="9"/>
      <c r="GP94" s="9"/>
      <c r="GQ94" s="9"/>
      <c r="GR94" s="9"/>
      <c r="GS94" s="9"/>
      <c r="GT94" s="9"/>
      <c r="GU94" s="9"/>
      <c r="GV94" s="9"/>
      <c r="GW94" s="9"/>
      <c r="GX94" s="9"/>
      <c r="GY94" s="9"/>
      <c r="GZ94" s="9"/>
      <c r="HA94" s="9"/>
      <c r="HB94" s="9"/>
      <c r="HC94" s="9"/>
      <c r="HD94" s="9"/>
      <c r="HE94" s="9"/>
      <c r="HF94" s="9"/>
      <c r="HG94" s="9"/>
      <c r="HH94" s="9"/>
      <c r="HI94" s="9"/>
      <c r="HJ94" s="9"/>
      <c r="HK94" s="9"/>
      <c r="HL94" s="9"/>
      <c r="HM94" s="9"/>
      <c r="HN94" s="9"/>
      <c r="HO94" s="9"/>
      <c r="HP94" s="9"/>
      <c r="HQ94" s="9"/>
      <c r="HR94" s="9"/>
      <c r="HS94" s="9"/>
      <c r="HT94" s="9"/>
      <c r="HU94" s="9"/>
      <c r="HV94" s="9"/>
      <c r="HW94" s="9"/>
      <c r="HX94" s="9"/>
      <c r="HY94" s="9"/>
      <c r="HZ94" s="9"/>
      <c r="IA94" s="9"/>
      <c r="IB94" s="9"/>
      <c r="IC94" s="9"/>
      <c r="ID94" s="9"/>
      <c r="IE94" s="9"/>
      <c r="IF94" s="9"/>
      <c r="IG94" s="9"/>
      <c r="IH94" s="9"/>
      <c r="II94" s="9"/>
      <c r="IJ94" s="9"/>
      <c r="IK94" s="9"/>
      <c r="IL94" s="9"/>
      <c r="IM94" s="9"/>
      <c r="IN94" s="9"/>
      <c r="IO94" s="9"/>
      <c r="IP94" s="9"/>
      <c r="IQ94" s="9"/>
      <c r="IR94" s="9"/>
      <c r="IS94" s="9"/>
      <c r="IT94" s="9"/>
      <c r="IU94" s="9"/>
      <c r="IV94" s="9"/>
      <c r="IW94" s="9"/>
    </row>
    <row r="95" customFormat="false" ht="18" hidden="false" customHeight="true" outlineLevel="0" collapsed="false">
      <c r="A95" s="120"/>
      <c r="C95" s="49"/>
      <c r="E95" s="1"/>
      <c r="G95" s="122"/>
      <c r="H95" s="9"/>
      <c r="J95" s="50"/>
      <c r="K95" s="51"/>
      <c r="M95" s="52" t="n">
        <f aca="false">N95/1000</f>
        <v>0</v>
      </c>
      <c r="P95" s="1"/>
      <c r="U95" s="9"/>
      <c r="V95" s="82"/>
      <c r="W95" s="9"/>
      <c r="X95" s="9"/>
      <c r="Y95" s="9"/>
      <c r="Z95" s="2" t="n">
        <f aca="false">I95+K95</f>
        <v>0</v>
      </c>
      <c r="AA95" s="2" t="n">
        <f aca="false">N95</f>
        <v>0</v>
      </c>
      <c r="AB95" s="2" t="n">
        <v>1</v>
      </c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  <c r="EY95" s="9"/>
      <c r="EZ95" s="9"/>
      <c r="FA95" s="9"/>
      <c r="FB95" s="9"/>
      <c r="FC95" s="9"/>
      <c r="FD95" s="9"/>
      <c r="FE95" s="9"/>
      <c r="FF95" s="9"/>
      <c r="FG95" s="9"/>
      <c r="FH95" s="9"/>
      <c r="FI95" s="9"/>
      <c r="FJ95" s="9"/>
      <c r="FK95" s="9"/>
      <c r="FL95" s="9"/>
      <c r="FM95" s="9"/>
      <c r="FN95" s="9"/>
      <c r="FO95" s="9"/>
      <c r="FP95" s="9"/>
      <c r="FQ95" s="9"/>
      <c r="FR95" s="9"/>
      <c r="FS95" s="9"/>
      <c r="FT95" s="9"/>
      <c r="FU95" s="9"/>
      <c r="FV95" s="9"/>
      <c r="FW95" s="9"/>
      <c r="FX95" s="9"/>
      <c r="FY95" s="9"/>
      <c r="FZ95" s="9"/>
      <c r="GA95" s="9"/>
      <c r="GB95" s="9"/>
      <c r="GC95" s="9"/>
      <c r="GD95" s="9"/>
      <c r="GE95" s="9"/>
      <c r="GF95" s="9"/>
      <c r="GG95" s="9"/>
      <c r="GH95" s="9"/>
      <c r="GI95" s="9"/>
      <c r="GJ95" s="9"/>
      <c r="GK95" s="9"/>
      <c r="GL95" s="9"/>
      <c r="GM95" s="9"/>
      <c r="GN95" s="9"/>
      <c r="GO95" s="9"/>
      <c r="GP95" s="9"/>
      <c r="GQ95" s="9"/>
      <c r="GR95" s="9"/>
      <c r="GS95" s="9"/>
      <c r="GT95" s="9"/>
      <c r="GU95" s="9"/>
      <c r="GV95" s="9"/>
      <c r="GW95" s="9"/>
      <c r="GX95" s="9"/>
      <c r="GY95" s="9"/>
      <c r="GZ95" s="9"/>
      <c r="HA95" s="9"/>
      <c r="HB95" s="9"/>
      <c r="HC95" s="9"/>
      <c r="HD95" s="9"/>
      <c r="HE95" s="9"/>
      <c r="HF95" s="9"/>
      <c r="HG95" s="9"/>
      <c r="HH95" s="9"/>
      <c r="HI95" s="9"/>
      <c r="HJ95" s="9"/>
      <c r="HK95" s="9"/>
      <c r="HL95" s="9"/>
      <c r="HM95" s="9"/>
      <c r="HN95" s="9"/>
      <c r="HO95" s="9"/>
      <c r="HP95" s="9"/>
      <c r="HQ95" s="9"/>
      <c r="HR95" s="9"/>
      <c r="HS95" s="9"/>
      <c r="HT95" s="9"/>
      <c r="HU95" s="9"/>
      <c r="HV95" s="9"/>
      <c r="HW95" s="9"/>
      <c r="HX95" s="9"/>
      <c r="HY95" s="9"/>
      <c r="HZ95" s="9"/>
      <c r="IA95" s="9"/>
      <c r="IB95" s="9"/>
      <c r="IC95" s="9"/>
      <c r="ID95" s="9"/>
      <c r="IE95" s="9"/>
      <c r="IF95" s="9"/>
      <c r="IG95" s="9"/>
      <c r="IH95" s="9"/>
      <c r="II95" s="9"/>
      <c r="IJ95" s="9"/>
      <c r="IK95" s="9"/>
      <c r="IL95" s="9"/>
      <c r="IM95" s="9"/>
      <c r="IN95" s="9"/>
      <c r="IO95" s="9"/>
      <c r="IP95" s="9"/>
      <c r="IQ95" s="9"/>
      <c r="IR95" s="9"/>
      <c r="IS95" s="9"/>
      <c r="IT95" s="9"/>
      <c r="IU95" s="9"/>
      <c r="IV95" s="9"/>
      <c r="IW95" s="9"/>
    </row>
    <row r="96" customFormat="false" ht="18" hidden="false" customHeight="true" outlineLevel="0" collapsed="false">
      <c r="A96" s="120"/>
      <c r="C96" s="49"/>
      <c r="E96" s="1"/>
      <c r="G96" s="122"/>
      <c r="H96" s="9"/>
      <c r="J96" s="50"/>
      <c r="K96" s="51"/>
      <c r="M96" s="52" t="n">
        <f aca="false">N96/1000</f>
        <v>0</v>
      </c>
      <c r="P96" s="1"/>
      <c r="U96" s="9"/>
      <c r="V96" s="82"/>
      <c r="W96" s="9"/>
      <c r="X96" s="9"/>
      <c r="Y96" s="9"/>
      <c r="Z96" s="2" t="n">
        <f aca="false">I96+K96</f>
        <v>0</v>
      </c>
      <c r="AA96" s="2" t="n">
        <f aca="false">N96</f>
        <v>0</v>
      </c>
      <c r="AB96" s="2" t="n">
        <v>1</v>
      </c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  <c r="EY96" s="9"/>
      <c r="EZ96" s="9"/>
      <c r="FA96" s="9"/>
      <c r="FB96" s="9"/>
      <c r="FC96" s="9"/>
      <c r="FD96" s="9"/>
      <c r="FE96" s="9"/>
      <c r="FF96" s="9"/>
      <c r="FG96" s="9"/>
      <c r="FH96" s="9"/>
      <c r="FI96" s="9"/>
      <c r="FJ96" s="9"/>
      <c r="FK96" s="9"/>
      <c r="FL96" s="9"/>
      <c r="FM96" s="9"/>
      <c r="FN96" s="9"/>
      <c r="FO96" s="9"/>
      <c r="FP96" s="9"/>
      <c r="FQ96" s="9"/>
      <c r="FR96" s="9"/>
      <c r="FS96" s="9"/>
      <c r="FT96" s="9"/>
      <c r="FU96" s="9"/>
      <c r="FV96" s="9"/>
      <c r="FW96" s="9"/>
      <c r="FX96" s="9"/>
      <c r="FY96" s="9"/>
      <c r="FZ96" s="9"/>
      <c r="GA96" s="9"/>
      <c r="GB96" s="9"/>
      <c r="GC96" s="9"/>
      <c r="GD96" s="9"/>
      <c r="GE96" s="9"/>
      <c r="GF96" s="9"/>
      <c r="GG96" s="9"/>
      <c r="GH96" s="9"/>
      <c r="GI96" s="9"/>
      <c r="GJ96" s="9"/>
      <c r="GK96" s="9"/>
      <c r="GL96" s="9"/>
      <c r="GM96" s="9"/>
      <c r="GN96" s="9"/>
      <c r="GO96" s="9"/>
      <c r="GP96" s="9"/>
      <c r="GQ96" s="9"/>
      <c r="GR96" s="9"/>
      <c r="GS96" s="9"/>
      <c r="GT96" s="9"/>
      <c r="GU96" s="9"/>
      <c r="GV96" s="9"/>
      <c r="GW96" s="9"/>
      <c r="GX96" s="9"/>
      <c r="GY96" s="9"/>
      <c r="GZ96" s="9"/>
      <c r="HA96" s="9"/>
      <c r="HB96" s="9"/>
      <c r="HC96" s="9"/>
      <c r="HD96" s="9"/>
      <c r="HE96" s="9"/>
      <c r="HF96" s="9"/>
      <c r="HG96" s="9"/>
      <c r="HH96" s="9"/>
      <c r="HI96" s="9"/>
      <c r="HJ96" s="9"/>
      <c r="HK96" s="9"/>
      <c r="HL96" s="9"/>
      <c r="HM96" s="9"/>
      <c r="HN96" s="9"/>
      <c r="HO96" s="9"/>
      <c r="HP96" s="9"/>
      <c r="HQ96" s="9"/>
      <c r="HR96" s="9"/>
      <c r="HS96" s="9"/>
      <c r="HT96" s="9"/>
      <c r="HU96" s="9"/>
      <c r="HV96" s="9"/>
      <c r="HW96" s="9"/>
      <c r="HX96" s="9"/>
      <c r="HY96" s="9"/>
      <c r="HZ96" s="9"/>
      <c r="IA96" s="9"/>
      <c r="IB96" s="9"/>
      <c r="IC96" s="9"/>
      <c r="ID96" s="9"/>
      <c r="IE96" s="9"/>
      <c r="IF96" s="9"/>
      <c r="IG96" s="9"/>
      <c r="IH96" s="9"/>
      <c r="II96" s="9"/>
      <c r="IJ96" s="9"/>
      <c r="IK96" s="9"/>
      <c r="IL96" s="9"/>
      <c r="IM96" s="9"/>
      <c r="IN96" s="9"/>
      <c r="IO96" s="9"/>
      <c r="IP96" s="9"/>
      <c r="IQ96" s="9"/>
      <c r="IR96" s="9"/>
      <c r="IS96" s="9"/>
      <c r="IT96" s="9"/>
      <c r="IU96" s="9"/>
      <c r="IV96" s="9"/>
      <c r="IW96" s="9"/>
    </row>
    <row r="97" customFormat="false" ht="18" hidden="false" customHeight="true" outlineLevel="0" collapsed="false">
      <c r="A97" s="120"/>
      <c r="C97" s="49"/>
      <c r="E97" s="1"/>
      <c r="G97" s="122"/>
      <c r="H97" s="9"/>
      <c r="J97" s="50"/>
      <c r="K97" s="51"/>
      <c r="M97" s="52" t="n">
        <f aca="false">N97/1000</f>
        <v>0</v>
      </c>
      <c r="P97" s="1"/>
      <c r="U97" s="9"/>
      <c r="V97" s="82"/>
      <c r="W97" s="9"/>
      <c r="X97" s="9"/>
      <c r="Y97" s="9"/>
      <c r="Z97" s="2" t="n">
        <f aca="false">I97+K97</f>
        <v>0</v>
      </c>
      <c r="AA97" s="2" t="n">
        <f aca="false">N97</f>
        <v>0</v>
      </c>
      <c r="AB97" s="2" t="n">
        <v>1</v>
      </c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  <c r="EY97" s="9"/>
      <c r="EZ97" s="9"/>
      <c r="FA97" s="9"/>
      <c r="FB97" s="9"/>
      <c r="FC97" s="9"/>
      <c r="FD97" s="9"/>
      <c r="FE97" s="9"/>
      <c r="FF97" s="9"/>
      <c r="FG97" s="9"/>
      <c r="FH97" s="9"/>
      <c r="FI97" s="9"/>
      <c r="FJ97" s="9"/>
      <c r="FK97" s="9"/>
      <c r="FL97" s="9"/>
      <c r="FM97" s="9"/>
      <c r="FN97" s="9"/>
      <c r="FO97" s="9"/>
      <c r="FP97" s="9"/>
      <c r="FQ97" s="9"/>
      <c r="FR97" s="9"/>
      <c r="FS97" s="9"/>
      <c r="FT97" s="9"/>
      <c r="FU97" s="9"/>
      <c r="FV97" s="9"/>
      <c r="FW97" s="9"/>
      <c r="FX97" s="9"/>
      <c r="FY97" s="9"/>
      <c r="FZ97" s="9"/>
      <c r="GA97" s="9"/>
      <c r="GB97" s="9"/>
      <c r="GC97" s="9"/>
      <c r="GD97" s="9"/>
      <c r="GE97" s="9"/>
      <c r="GF97" s="9"/>
      <c r="GG97" s="9"/>
      <c r="GH97" s="9"/>
      <c r="GI97" s="9"/>
      <c r="GJ97" s="9"/>
      <c r="GK97" s="9"/>
      <c r="GL97" s="9"/>
      <c r="GM97" s="9"/>
      <c r="GN97" s="9"/>
      <c r="GO97" s="9"/>
      <c r="GP97" s="9"/>
      <c r="GQ97" s="9"/>
      <c r="GR97" s="9"/>
      <c r="GS97" s="9"/>
      <c r="GT97" s="9"/>
      <c r="GU97" s="9"/>
      <c r="GV97" s="9"/>
      <c r="GW97" s="9"/>
      <c r="GX97" s="9"/>
      <c r="GY97" s="9"/>
      <c r="GZ97" s="9"/>
      <c r="HA97" s="9"/>
      <c r="HB97" s="9"/>
      <c r="HC97" s="9"/>
      <c r="HD97" s="9"/>
      <c r="HE97" s="9"/>
      <c r="HF97" s="9"/>
      <c r="HG97" s="9"/>
      <c r="HH97" s="9"/>
      <c r="HI97" s="9"/>
      <c r="HJ97" s="9"/>
      <c r="HK97" s="9"/>
      <c r="HL97" s="9"/>
      <c r="HM97" s="9"/>
      <c r="HN97" s="9"/>
      <c r="HO97" s="9"/>
      <c r="HP97" s="9"/>
      <c r="HQ97" s="9"/>
      <c r="HR97" s="9"/>
      <c r="HS97" s="9"/>
      <c r="HT97" s="9"/>
      <c r="HU97" s="9"/>
      <c r="HV97" s="9"/>
      <c r="HW97" s="9"/>
      <c r="HX97" s="9"/>
      <c r="HY97" s="9"/>
      <c r="HZ97" s="9"/>
      <c r="IA97" s="9"/>
      <c r="IB97" s="9"/>
      <c r="IC97" s="9"/>
      <c r="ID97" s="9"/>
      <c r="IE97" s="9"/>
      <c r="IF97" s="9"/>
      <c r="IG97" s="9"/>
      <c r="IH97" s="9"/>
      <c r="II97" s="9"/>
      <c r="IJ97" s="9"/>
      <c r="IK97" s="9"/>
      <c r="IL97" s="9"/>
      <c r="IM97" s="9"/>
      <c r="IN97" s="9"/>
      <c r="IO97" s="9"/>
      <c r="IP97" s="9"/>
      <c r="IQ97" s="9"/>
      <c r="IR97" s="9"/>
      <c r="IS97" s="9"/>
      <c r="IT97" s="9"/>
      <c r="IU97" s="9"/>
      <c r="IV97" s="9"/>
      <c r="IW97" s="9"/>
    </row>
    <row r="98" customFormat="false" ht="18" hidden="false" customHeight="true" outlineLevel="0" collapsed="false">
      <c r="A98" s="120"/>
      <c r="C98" s="49"/>
      <c r="E98" s="1"/>
      <c r="G98" s="122"/>
      <c r="H98" s="9"/>
      <c r="J98" s="50"/>
      <c r="K98" s="51"/>
      <c r="M98" s="52" t="n">
        <f aca="false">N98/1000</f>
        <v>0</v>
      </c>
      <c r="P98" s="1"/>
      <c r="U98" s="9"/>
      <c r="V98" s="82"/>
      <c r="W98" s="9"/>
      <c r="X98" s="9"/>
      <c r="Y98" s="9"/>
      <c r="Z98" s="2" t="n">
        <f aca="false">I98+K98</f>
        <v>0</v>
      </c>
      <c r="AA98" s="2" t="n">
        <f aca="false">N98</f>
        <v>0</v>
      </c>
      <c r="AB98" s="2" t="n">
        <v>1</v>
      </c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  <c r="EY98" s="9"/>
      <c r="EZ98" s="9"/>
      <c r="FA98" s="9"/>
      <c r="FB98" s="9"/>
      <c r="FC98" s="9"/>
      <c r="FD98" s="9"/>
      <c r="FE98" s="9"/>
      <c r="FF98" s="9"/>
      <c r="FG98" s="9"/>
      <c r="FH98" s="9"/>
      <c r="FI98" s="9"/>
      <c r="FJ98" s="9"/>
      <c r="FK98" s="9"/>
      <c r="FL98" s="9"/>
      <c r="FM98" s="9"/>
      <c r="FN98" s="9"/>
      <c r="FO98" s="9"/>
      <c r="FP98" s="9"/>
      <c r="FQ98" s="9"/>
      <c r="FR98" s="9"/>
      <c r="FS98" s="9"/>
      <c r="FT98" s="9"/>
      <c r="FU98" s="9"/>
      <c r="FV98" s="9"/>
      <c r="FW98" s="9"/>
      <c r="FX98" s="9"/>
      <c r="FY98" s="9"/>
      <c r="FZ98" s="9"/>
      <c r="GA98" s="9"/>
      <c r="GB98" s="9"/>
      <c r="GC98" s="9"/>
      <c r="GD98" s="9"/>
      <c r="GE98" s="9"/>
      <c r="GF98" s="9"/>
      <c r="GG98" s="9"/>
      <c r="GH98" s="9"/>
      <c r="GI98" s="9"/>
      <c r="GJ98" s="9"/>
      <c r="GK98" s="9"/>
      <c r="GL98" s="9"/>
      <c r="GM98" s="9"/>
      <c r="GN98" s="9"/>
      <c r="GO98" s="9"/>
      <c r="GP98" s="9"/>
      <c r="GQ98" s="9"/>
      <c r="GR98" s="9"/>
      <c r="GS98" s="9"/>
      <c r="GT98" s="9"/>
      <c r="GU98" s="9"/>
      <c r="GV98" s="9"/>
      <c r="GW98" s="9"/>
      <c r="GX98" s="9"/>
      <c r="GY98" s="9"/>
      <c r="GZ98" s="9"/>
      <c r="HA98" s="9"/>
      <c r="HB98" s="9"/>
      <c r="HC98" s="9"/>
      <c r="HD98" s="9"/>
      <c r="HE98" s="9"/>
      <c r="HF98" s="9"/>
      <c r="HG98" s="9"/>
      <c r="HH98" s="9"/>
      <c r="HI98" s="9"/>
      <c r="HJ98" s="9"/>
      <c r="HK98" s="9"/>
      <c r="HL98" s="9"/>
      <c r="HM98" s="9"/>
      <c r="HN98" s="9"/>
      <c r="HO98" s="9"/>
      <c r="HP98" s="9"/>
      <c r="HQ98" s="9"/>
      <c r="HR98" s="9"/>
      <c r="HS98" s="9"/>
      <c r="HT98" s="9"/>
      <c r="HU98" s="9"/>
      <c r="HV98" s="9"/>
      <c r="HW98" s="9"/>
      <c r="HX98" s="9"/>
      <c r="HY98" s="9"/>
      <c r="HZ98" s="9"/>
      <c r="IA98" s="9"/>
      <c r="IB98" s="9"/>
      <c r="IC98" s="9"/>
      <c r="ID98" s="9"/>
      <c r="IE98" s="9"/>
      <c r="IF98" s="9"/>
      <c r="IG98" s="9"/>
      <c r="IH98" s="9"/>
      <c r="II98" s="9"/>
      <c r="IJ98" s="9"/>
      <c r="IK98" s="9"/>
      <c r="IL98" s="9"/>
      <c r="IM98" s="9"/>
      <c r="IN98" s="9"/>
      <c r="IO98" s="9"/>
      <c r="IP98" s="9"/>
      <c r="IQ98" s="9"/>
      <c r="IR98" s="9"/>
      <c r="IS98" s="9"/>
      <c r="IT98" s="9"/>
      <c r="IU98" s="9"/>
      <c r="IV98" s="9"/>
      <c r="IW98" s="9"/>
    </row>
    <row r="99" customFormat="false" ht="18" hidden="false" customHeight="true" outlineLevel="0" collapsed="false">
      <c r="A99" s="120"/>
      <c r="C99" s="49"/>
      <c r="E99" s="1"/>
      <c r="G99" s="122"/>
      <c r="H99" s="9"/>
      <c r="J99" s="50"/>
      <c r="K99" s="51"/>
      <c r="M99" s="52" t="n">
        <f aca="false">N99/1000</f>
        <v>0</v>
      </c>
      <c r="P99" s="1"/>
      <c r="U99" s="9"/>
      <c r="V99" s="82"/>
      <c r="W99" s="9"/>
      <c r="X99" s="9"/>
      <c r="Y99" s="9"/>
      <c r="Z99" s="2" t="n">
        <f aca="false">I99+K99</f>
        <v>0</v>
      </c>
      <c r="AA99" s="2" t="n">
        <f aca="false">N99</f>
        <v>0</v>
      </c>
      <c r="AB99" s="2" t="n">
        <v>1</v>
      </c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EY99" s="9"/>
      <c r="EZ99" s="9"/>
      <c r="FA99" s="9"/>
      <c r="FB99" s="9"/>
      <c r="FC99" s="9"/>
      <c r="FD99" s="9"/>
      <c r="FE99" s="9"/>
      <c r="FF99" s="9"/>
      <c r="FG99" s="9"/>
      <c r="FH99" s="9"/>
      <c r="FI99" s="9"/>
      <c r="FJ99" s="9"/>
      <c r="FK99" s="9"/>
      <c r="FL99" s="9"/>
      <c r="FM99" s="9"/>
      <c r="FN99" s="9"/>
      <c r="FO99" s="9"/>
      <c r="FP99" s="9"/>
      <c r="FQ99" s="9"/>
      <c r="FR99" s="9"/>
      <c r="FS99" s="9"/>
      <c r="FT99" s="9"/>
      <c r="FU99" s="9"/>
      <c r="FV99" s="9"/>
      <c r="FW99" s="9"/>
      <c r="FX99" s="9"/>
      <c r="FY99" s="9"/>
      <c r="FZ99" s="9"/>
      <c r="GA99" s="9"/>
      <c r="GB99" s="9"/>
      <c r="GC99" s="9"/>
      <c r="GD99" s="9"/>
      <c r="GE99" s="9"/>
      <c r="GF99" s="9"/>
      <c r="GG99" s="9"/>
      <c r="GH99" s="9"/>
      <c r="GI99" s="9"/>
      <c r="GJ99" s="9"/>
      <c r="GK99" s="9"/>
      <c r="GL99" s="9"/>
      <c r="GM99" s="9"/>
      <c r="GN99" s="9"/>
      <c r="GO99" s="9"/>
      <c r="GP99" s="9"/>
      <c r="GQ99" s="9"/>
      <c r="GR99" s="9"/>
      <c r="GS99" s="9"/>
      <c r="GT99" s="9"/>
      <c r="GU99" s="9"/>
      <c r="GV99" s="9"/>
      <c r="GW99" s="9"/>
      <c r="GX99" s="9"/>
      <c r="GY99" s="9"/>
      <c r="GZ99" s="9"/>
      <c r="HA99" s="9"/>
      <c r="HB99" s="9"/>
      <c r="HC99" s="9"/>
      <c r="HD99" s="9"/>
      <c r="HE99" s="9"/>
      <c r="HF99" s="9"/>
      <c r="HG99" s="9"/>
      <c r="HH99" s="9"/>
      <c r="HI99" s="9"/>
      <c r="HJ99" s="9"/>
      <c r="HK99" s="9"/>
      <c r="HL99" s="9"/>
      <c r="HM99" s="9"/>
      <c r="HN99" s="9"/>
      <c r="HO99" s="9"/>
      <c r="HP99" s="9"/>
      <c r="HQ99" s="9"/>
      <c r="HR99" s="9"/>
      <c r="HS99" s="9"/>
      <c r="HT99" s="9"/>
      <c r="HU99" s="9"/>
      <c r="HV99" s="9"/>
      <c r="HW99" s="9"/>
      <c r="HX99" s="9"/>
      <c r="HY99" s="9"/>
      <c r="HZ99" s="9"/>
      <c r="IA99" s="9"/>
      <c r="IB99" s="9"/>
      <c r="IC99" s="9"/>
      <c r="ID99" s="9"/>
      <c r="IE99" s="9"/>
      <c r="IF99" s="9"/>
      <c r="IG99" s="9"/>
      <c r="IH99" s="9"/>
      <c r="II99" s="9"/>
      <c r="IJ99" s="9"/>
      <c r="IK99" s="9"/>
      <c r="IL99" s="9"/>
      <c r="IM99" s="9"/>
      <c r="IN99" s="9"/>
      <c r="IO99" s="9"/>
      <c r="IP99" s="9"/>
      <c r="IQ99" s="9"/>
      <c r="IR99" s="9"/>
      <c r="IS99" s="9"/>
      <c r="IT99" s="9"/>
      <c r="IU99" s="9"/>
      <c r="IV99" s="9"/>
      <c r="IW99" s="9"/>
    </row>
    <row r="100" customFormat="false" ht="18" hidden="false" customHeight="true" outlineLevel="0" collapsed="false">
      <c r="A100" s="120"/>
      <c r="C100" s="49"/>
      <c r="E100" s="1"/>
      <c r="G100" s="122"/>
      <c r="H100" s="9"/>
      <c r="J100" s="50"/>
      <c r="K100" s="51"/>
      <c r="M100" s="52" t="n">
        <f aca="false">N100/1000</f>
        <v>0</v>
      </c>
      <c r="P100" s="1"/>
      <c r="U100" s="9"/>
      <c r="V100" s="82"/>
      <c r="W100" s="9"/>
      <c r="X100" s="9"/>
      <c r="Y100" s="9"/>
      <c r="Z100" s="2" t="n">
        <f aca="false">I100+K100</f>
        <v>0</v>
      </c>
      <c r="AA100" s="2" t="n">
        <f aca="false">N100</f>
        <v>0</v>
      </c>
      <c r="AB100" s="2" t="n">
        <v>1</v>
      </c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  <c r="EY100" s="9"/>
      <c r="EZ100" s="9"/>
      <c r="FA100" s="9"/>
      <c r="FB100" s="9"/>
      <c r="FC100" s="9"/>
      <c r="FD100" s="9"/>
      <c r="FE100" s="9"/>
      <c r="FF100" s="9"/>
      <c r="FG100" s="9"/>
      <c r="FH100" s="9"/>
      <c r="FI100" s="9"/>
      <c r="FJ100" s="9"/>
      <c r="FK100" s="9"/>
      <c r="FL100" s="9"/>
      <c r="FM100" s="9"/>
      <c r="FN100" s="9"/>
      <c r="FO100" s="9"/>
      <c r="FP100" s="9"/>
      <c r="FQ100" s="9"/>
      <c r="FR100" s="9"/>
      <c r="FS100" s="9"/>
      <c r="FT100" s="9"/>
      <c r="FU100" s="9"/>
      <c r="FV100" s="9"/>
      <c r="FW100" s="9"/>
      <c r="FX100" s="9"/>
      <c r="FY100" s="9"/>
      <c r="FZ100" s="9"/>
      <c r="GA100" s="9"/>
      <c r="GB100" s="9"/>
      <c r="GC100" s="9"/>
      <c r="GD100" s="9"/>
      <c r="GE100" s="9"/>
      <c r="GF100" s="9"/>
      <c r="GG100" s="9"/>
      <c r="GH100" s="9"/>
      <c r="GI100" s="9"/>
      <c r="GJ100" s="9"/>
      <c r="GK100" s="9"/>
      <c r="GL100" s="9"/>
      <c r="GM100" s="9"/>
      <c r="GN100" s="9"/>
      <c r="GO100" s="9"/>
      <c r="GP100" s="9"/>
      <c r="GQ100" s="9"/>
      <c r="GR100" s="9"/>
      <c r="GS100" s="9"/>
      <c r="GT100" s="9"/>
      <c r="GU100" s="9"/>
      <c r="GV100" s="9"/>
      <c r="GW100" s="9"/>
      <c r="GX100" s="9"/>
      <c r="GY100" s="9"/>
      <c r="GZ100" s="9"/>
      <c r="HA100" s="9"/>
      <c r="HB100" s="9"/>
      <c r="HC100" s="9"/>
      <c r="HD100" s="9"/>
      <c r="HE100" s="9"/>
      <c r="HF100" s="9"/>
      <c r="HG100" s="9"/>
      <c r="HH100" s="9"/>
      <c r="HI100" s="9"/>
      <c r="HJ100" s="9"/>
      <c r="HK100" s="9"/>
      <c r="HL100" s="9"/>
      <c r="HM100" s="9"/>
      <c r="HN100" s="9"/>
      <c r="HO100" s="9"/>
      <c r="HP100" s="9"/>
      <c r="HQ100" s="9"/>
      <c r="HR100" s="9"/>
      <c r="HS100" s="9"/>
      <c r="HT100" s="9"/>
      <c r="HU100" s="9"/>
      <c r="HV100" s="9"/>
      <c r="HW100" s="9"/>
      <c r="HX100" s="9"/>
      <c r="HY100" s="9"/>
      <c r="HZ100" s="9"/>
      <c r="IA100" s="9"/>
      <c r="IB100" s="9"/>
      <c r="IC100" s="9"/>
      <c r="ID100" s="9"/>
      <c r="IE100" s="9"/>
      <c r="IF100" s="9"/>
      <c r="IG100" s="9"/>
      <c r="IH100" s="9"/>
      <c r="II100" s="9"/>
      <c r="IJ100" s="9"/>
      <c r="IK100" s="9"/>
      <c r="IL100" s="9"/>
      <c r="IM100" s="9"/>
      <c r="IN100" s="9"/>
      <c r="IO100" s="9"/>
      <c r="IP100" s="9"/>
      <c r="IQ100" s="9"/>
      <c r="IR100" s="9"/>
      <c r="IS100" s="9"/>
      <c r="IT100" s="9"/>
      <c r="IU100" s="9"/>
      <c r="IV100" s="9"/>
      <c r="IW100" s="9"/>
    </row>
    <row r="101" customFormat="false" ht="18" hidden="false" customHeight="true" outlineLevel="0" collapsed="false">
      <c r="A101" s="120"/>
      <c r="C101" s="49"/>
      <c r="E101" s="1"/>
      <c r="G101" s="122"/>
      <c r="H101" s="9"/>
      <c r="J101" s="50"/>
      <c r="K101" s="51"/>
      <c r="M101" s="52" t="n">
        <f aca="false">N101/1000</f>
        <v>0</v>
      </c>
      <c r="P101" s="1"/>
      <c r="U101" s="9"/>
      <c r="V101" s="82"/>
      <c r="W101" s="9"/>
      <c r="X101" s="9"/>
      <c r="Y101" s="9"/>
      <c r="Z101" s="2" t="n">
        <f aca="false">I101+K101</f>
        <v>0</v>
      </c>
      <c r="AA101" s="2" t="n">
        <f aca="false">N101</f>
        <v>0</v>
      </c>
      <c r="AB101" s="2" t="n">
        <v>1</v>
      </c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  <c r="EY101" s="9"/>
      <c r="EZ101" s="9"/>
      <c r="FA101" s="9"/>
      <c r="FB101" s="9"/>
      <c r="FC101" s="9"/>
      <c r="FD101" s="9"/>
      <c r="FE101" s="9"/>
      <c r="FF101" s="9"/>
      <c r="FG101" s="9"/>
      <c r="FH101" s="9"/>
      <c r="FI101" s="9"/>
      <c r="FJ101" s="9"/>
      <c r="FK101" s="9"/>
      <c r="FL101" s="9"/>
      <c r="FM101" s="9"/>
      <c r="FN101" s="9"/>
      <c r="FO101" s="9"/>
      <c r="FP101" s="9"/>
      <c r="FQ101" s="9"/>
      <c r="FR101" s="9"/>
      <c r="FS101" s="9"/>
      <c r="FT101" s="9"/>
      <c r="FU101" s="9"/>
      <c r="FV101" s="9"/>
      <c r="FW101" s="9"/>
      <c r="FX101" s="9"/>
      <c r="FY101" s="9"/>
      <c r="FZ101" s="9"/>
      <c r="GA101" s="9"/>
      <c r="GB101" s="9"/>
      <c r="GC101" s="9"/>
      <c r="GD101" s="9"/>
      <c r="GE101" s="9"/>
      <c r="GF101" s="9"/>
      <c r="GG101" s="9"/>
      <c r="GH101" s="9"/>
      <c r="GI101" s="9"/>
      <c r="GJ101" s="9"/>
      <c r="GK101" s="9"/>
      <c r="GL101" s="9"/>
      <c r="GM101" s="9"/>
      <c r="GN101" s="9"/>
      <c r="GO101" s="9"/>
      <c r="GP101" s="9"/>
      <c r="GQ101" s="9"/>
      <c r="GR101" s="9"/>
      <c r="GS101" s="9"/>
      <c r="GT101" s="9"/>
      <c r="GU101" s="9"/>
      <c r="GV101" s="9"/>
      <c r="GW101" s="9"/>
      <c r="GX101" s="9"/>
      <c r="GY101" s="9"/>
      <c r="GZ101" s="9"/>
      <c r="HA101" s="9"/>
      <c r="HB101" s="9"/>
      <c r="HC101" s="9"/>
      <c r="HD101" s="9"/>
      <c r="HE101" s="9"/>
      <c r="HF101" s="9"/>
      <c r="HG101" s="9"/>
      <c r="HH101" s="9"/>
      <c r="HI101" s="9"/>
      <c r="HJ101" s="9"/>
      <c r="HK101" s="9"/>
      <c r="HL101" s="9"/>
      <c r="HM101" s="9"/>
      <c r="HN101" s="9"/>
      <c r="HO101" s="9"/>
      <c r="HP101" s="9"/>
      <c r="HQ101" s="9"/>
      <c r="HR101" s="9"/>
      <c r="HS101" s="9"/>
      <c r="HT101" s="9"/>
      <c r="HU101" s="9"/>
      <c r="HV101" s="9"/>
      <c r="HW101" s="9"/>
      <c r="HX101" s="9"/>
      <c r="HY101" s="9"/>
      <c r="HZ101" s="9"/>
      <c r="IA101" s="9"/>
      <c r="IB101" s="9"/>
      <c r="IC101" s="9"/>
      <c r="ID101" s="9"/>
      <c r="IE101" s="9"/>
      <c r="IF101" s="9"/>
      <c r="IG101" s="9"/>
      <c r="IH101" s="9"/>
      <c r="II101" s="9"/>
      <c r="IJ101" s="9"/>
      <c r="IK101" s="9"/>
      <c r="IL101" s="9"/>
      <c r="IM101" s="9"/>
      <c r="IN101" s="9"/>
      <c r="IO101" s="9"/>
      <c r="IP101" s="9"/>
      <c r="IQ101" s="9"/>
      <c r="IR101" s="9"/>
      <c r="IS101" s="9"/>
      <c r="IT101" s="9"/>
      <c r="IU101" s="9"/>
      <c r="IV101" s="9"/>
      <c r="IW101" s="9"/>
    </row>
    <row r="102" customFormat="false" ht="18" hidden="false" customHeight="true" outlineLevel="0" collapsed="false">
      <c r="A102" s="120"/>
      <c r="C102" s="49"/>
      <c r="E102" s="1"/>
      <c r="G102" s="122"/>
      <c r="H102" s="9"/>
      <c r="J102" s="50"/>
      <c r="K102" s="51"/>
      <c r="M102" s="52" t="n">
        <f aca="false">N102/1000</f>
        <v>0</v>
      </c>
      <c r="P102" s="1"/>
      <c r="U102" s="9"/>
      <c r="V102" s="82"/>
      <c r="W102" s="9"/>
      <c r="X102" s="9"/>
      <c r="Y102" s="9"/>
      <c r="Z102" s="2" t="n">
        <f aca="false">I102+K102</f>
        <v>0</v>
      </c>
      <c r="AA102" s="2" t="n">
        <f aca="false">N102</f>
        <v>0</v>
      </c>
      <c r="AB102" s="2" t="n">
        <v>1</v>
      </c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  <c r="EY102" s="9"/>
      <c r="EZ102" s="9"/>
      <c r="FA102" s="9"/>
      <c r="FB102" s="9"/>
      <c r="FC102" s="9"/>
      <c r="FD102" s="9"/>
      <c r="FE102" s="9"/>
      <c r="FF102" s="9"/>
      <c r="FG102" s="9"/>
      <c r="FH102" s="9"/>
      <c r="FI102" s="9"/>
      <c r="FJ102" s="9"/>
      <c r="FK102" s="9"/>
      <c r="FL102" s="9"/>
      <c r="FM102" s="9"/>
      <c r="FN102" s="9"/>
      <c r="FO102" s="9"/>
      <c r="FP102" s="9"/>
      <c r="FQ102" s="9"/>
      <c r="FR102" s="9"/>
      <c r="FS102" s="9"/>
      <c r="FT102" s="9"/>
      <c r="FU102" s="9"/>
      <c r="FV102" s="9"/>
      <c r="FW102" s="9"/>
      <c r="FX102" s="9"/>
      <c r="FY102" s="9"/>
      <c r="FZ102" s="9"/>
      <c r="GA102" s="9"/>
      <c r="GB102" s="9"/>
      <c r="GC102" s="9"/>
      <c r="GD102" s="9"/>
      <c r="GE102" s="9"/>
      <c r="GF102" s="9"/>
      <c r="GG102" s="9"/>
      <c r="GH102" s="9"/>
      <c r="GI102" s="9"/>
      <c r="GJ102" s="9"/>
      <c r="GK102" s="9"/>
      <c r="GL102" s="9"/>
      <c r="GM102" s="9"/>
      <c r="GN102" s="9"/>
      <c r="GO102" s="9"/>
      <c r="GP102" s="9"/>
      <c r="GQ102" s="9"/>
      <c r="GR102" s="9"/>
      <c r="GS102" s="9"/>
      <c r="GT102" s="9"/>
      <c r="GU102" s="9"/>
      <c r="GV102" s="9"/>
      <c r="GW102" s="9"/>
      <c r="GX102" s="9"/>
      <c r="GY102" s="9"/>
      <c r="GZ102" s="9"/>
      <c r="HA102" s="9"/>
      <c r="HB102" s="9"/>
      <c r="HC102" s="9"/>
      <c r="HD102" s="9"/>
      <c r="HE102" s="9"/>
      <c r="HF102" s="9"/>
      <c r="HG102" s="9"/>
      <c r="HH102" s="9"/>
      <c r="HI102" s="9"/>
      <c r="HJ102" s="9"/>
      <c r="HK102" s="9"/>
      <c r="HL102" s="9"/>
      <c r="HM102" s="9"/>
      <c r="HN102" s="9"/>
      <c r="HO102" s="9"/>
      <c r="HP102" s="9"/>
      <c r="HQ102" s="9"/>
      <c r="HR102" s="9"/>
      <c r="HS102" s="9"/>
      <c r="HT102" s="9"/>
      <c r="HU102" s="9"/>
      <c r="HV102" s="9"/>
      <c r="HW102" s="9"/>
      <c r="HX102" s="9"/>
      <c r="HY102" s="9"/>
      <c r="HZ102" s="9"/>
      <c r="IA102" s="9"/>
      <c r="IB102" s="9"/>
      <c r="IC102" s="9"/>
      <c r="ID102" s="9"/>
      <c r="IE102" s="9"/>
      <c r="IF102" s="9"/>
      <c r="IG102" s="9"/>
      <c r="IH102" s="9"/>
      <c r="II102" s="9"/>
      <c r="IJ102" s="9"/>
      <c r="IK102" s="9"/>
      <c r="IL102" s="9"/>
      <c r="IM102" s="9"/>
      <c r="IN102" s="9"/>
      <c r="IO102" s="9"/>
      <c r="IP102" s="9"/>
      <c r="IQ102" s="9"/>
      <c r="IR102" s="9"/>
      <c r="IS102" s="9"/>
      <c r="IT102" s="9"/>
      <c r="IU102" s="9"/>
      <c r="IV102" s="9"/>
      <c r="IW102" s="9"/>
    </row>
    <row r="103" customFormat="false" ht="18" hidden="false" customHeight="true" outlineLevel="0" collapsed="false">
      <c r="A103" s="120"/>
      <c r="C103" s="49"/>
      <c r="E103" s="1"/>
      <c r="G103" s="122"/>
      <c r="H103" s="9"/>
      <c r="J103" s="50"/>
      <c r="K103" s="51"/>
      <c r="M103" s="52" t="n">
        <f aca="false">N103/1000</f>
        <v>0</v>
      </c>
      <c r="P103" s="1"/>
      <c r="U103" s="9"/>
      <c r="V103" s="82"/>
      <c r="W103" s="9"/>
      <c r="X103" s="9"/>
      <c r="Y103" s="9"/>
      <c r="Z103" s="2" t="n">
        <f aca="false">I103+K103</f>
        <v>0</v>
      </c>
      <c r="AA103" s="2" t="n">
        <f aca="false">N103</f>
        <v>0</v>
      </c>
      <c r="AB103" s="2" t="n">
        <v>1</v>
      </c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9"/>
      <c r="CJ103" s="9"/>
      <c r="CK103" s="9"/>
      <c r="CL103" s="9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  <c r="EY103" s="9"/>
      <c r="EZ103" s="9"/>
      <c r="FA103" s="9"/>
      <c r="FB103" s="9"/>
      <c r="FC103" s="9"/>
      <c r="FD103" s="9"/>
      <c r="FE103" s="9"/>
      <c r="FF103" s="9"/>
      <c r="FG103" s="9"/>
      <c r="FH103" s="9"/>
      <c r="FI103" s="9"/>
      <c r="FJ103" s="9"/>
      <c r="FK103" s="9"/>
      <c r="FL103" s="9"/>
      <c r="FM103" s="9"/>
      <c r="FN103" s="9"/>
      <c r="FO103" s="9"/>
      <c r="FP103" s="9"/>
      <c r="FQ103" s="9"/>
      <c r="FR103" s="9"/>
      <c r="FS103" s="9"/>
      <c r="FT103" s="9"/>
      <c r="FU103" s="9"/>
      <c r="FV103" s="9"/>
      <c r="FW103" s="9"/>
      <c r="FX103" s="9"/>
      <c r="FY103" s="9"/>
      <c r="FZ103" s="9"/>
      <c r="GA103" s="9"/>
      <c r="GB103" s="9"/>
      <c r="GC103" s="9"/>
      <c r="GD103" s="9"/>
      <c r="GE103" s="9"/>
      <c r="GF103" s="9"/>
      <c r="GG103" s="9"/>
      <c r="GH103" s="9"/>
      <c r="GI103" s="9"/>
      <c r="GJ103" s="9"/>
      <c r="GK103" s="9"/>
      <c r="GL103" s="9"/>
      <c r="GM103" s="9"/>
      <c r="GN103" s="9"/>
      <c r="GO103" s="9"/>
      <c r="GP103" s="9"/>
      <c r="GQ103" s="9"/>
      <c r="GR103" s="9"/>
      <c r="GS103" s="9"/>
      <c r="GT103" s="9"/>
      <c r="GU103" s="9"/>
      <c r="GV103" s="9"/>
      <c r="GW103" s="9"/>
      <c r="GX103" s="9"/>
      <c r="GY103" s="9"/>
      <c r="GZ103" s="9"/>
      <c r="HA103" s="9"/>
      <c r="HB103" s="9"/>
      <c r="HC103" s="9"/>
      <c r="HD103" s="9"/>
      <c r="HE103" s="9"/>
      <c r="HF103" s="9"/>
      <c r="HG103" s="9"/>
      <c r="HH103" s="9"/>
      <c r="HI103" s="9"/>
      <c r="HJ103" s="9"/>
      <c r="HK103" s="9"/>
      <c r="HL103" s="9"/>
      <c r="HM103" s="9"/>
      <c r="HN103" s="9"/>
      <c r="HO103" s="9"/>
      <c r="HP103" s="9"/>
      <c r="HQ103" s="9"/>
      <c r="HR103" s="9"/>
      <c r="HS103" s="9"/>
      <c r="HT103" s="9"/>
      <c r="HU103" s="9"/>
      <c r="HV103" s="9"/>
      <c r="HW103" s="9"/>
      <c r="HX103" s="9"/>
      <c r="HY103" s="9"/>
      <c r="HZ103" s="9"/>
      <c r="IA103" s="9"/>
      <c r="IB103" s="9"/>
      <c r="IC103" s="9"/>
      <c r="ID103" s="9"/>
      <c r="IE103" s="9"/>
      <c r="IF103" s="9"/>
      <c r="IG103" s="9"/>
      <c r="IH103" s="9"/>
      <c r="II103" s="9"/>
      <c r="IJ103" s="9"/>
      <c r="IK103" s="9"/>
      <c r="IL103" s="9"/>
      <c r="IM103" s="9"/>
      <c r="IN103" s="9"/>
      <c r="IO103" s="9"/>
      <c r="IP103" s="9"/>
      <c r="IQ103" s="9"/>
      <c r="IR103" s="9"/>
      <c r="IS103" s="9"/>
      <c r="IT103" s="9"/>
      <c r="IU103" s="9"/>
      <c r="IV103" s="9"/>
      <c r="IW103" s="9"/>
    </row>
    <row r="104" customFormat="false" ht="18" hidden="false" customHeight="true" outlineLevel="0" collapsed="false">
      <c r="A104" s="120"/>
      <c r="C104" s="49"/>
      <c r="E104" s="1"/>
      <c r="G104" s="122"/>
      <c r="H104" s="9"/>
      <c r="J104" s="50"/>
      <c r="K104" s="51"/>
      <c r="M104" s="52" t="n">
        <f aca="false">N104/1000</f>
        <v>0</v>
      </c>
      <c r="P104" s="1"/>
      <c r="U104" s="9"/>
      <c r="V104" s="82"/>
      <c r="W104" s="9"/>
      <c r="X104" s="9"/>
      <c r="Y104" s="9"/>
      <c r="Z104" s="2" t="n">
        <f aca="false">I104+K104</f>
        <v>0</v>
      </c>
      <c r="AA104" s="2" t="n">
        <f aca="false">N104</f>
        <v>0</v>
      </c>
      <c r="AB104" s="2" t="n">
        <v>1</v>
      </c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  <c r="EY104" s="9"/>
      <c r="EZ104" s="9"/>
      <c r="FA104" s="9"/>
      <c r="FB104" s="9"/>
      <c r="FC104" s="9"/>
      <c r="FD104" s="9"/>
      <c r="FE104" s="9"/>
      <c r="FF104" s="9"/>
      <c r="FG104" s="9"/>
      <c r="FH104" s="9"/>
      <c r="FI104" s="9"/>
      <c r="FJ104" s="9"/>
      <c r="FK104" s="9"/>
      <c r="FL104" s="9"/>
      <c r="FM104" s="9"/>
      <c r="FN104" s="9"/>
      <c r="FO104" s="9"/>
      <c r="FP104" s="9"/>
      <c r="FQ104" s="9"/>
      <c r="FR104" s="9"/>
      <c r="FS104" s="9"/>
      <c r="FT104" s="9"/>
      <c r="FU104" s="9"/>
      <c r="FV104" s="9"/>
      <c r="FW104" s="9"/>
      <c r="FX104" s="9"/>
      <c r="FY104" s="9"/>
      <c r="FZ104" s="9"/>
      <c r="GA104" s="9"/>
      <c r="GB104" s="9"/>
      <c r="GC104" s="9"/>
      <c r="GD104" s="9"/>
      <c r="GE104" s="9"/>
      <c r="GF104" s="9"/>
      <c r="GG104" s="9"/>
      <c r="GH104" s="9"/>
      <c r="GI104" s="9"/>
      <c r="GJ104" s="9"/>
      <c r="GK104" s="9"/>
      <c r="GL104" s="9"/>
      <c r="GM104" s="9"/>
      <c r="GN104" s="9"/>
      <c r="GO104" s="9"/>
      <c r="GP104" s="9"/>
      <c r="GQ104" s="9"/>
      <c r="GR104" s="9"/>
      <c r="GS104" s="9"/>
      <c r="GT104" s="9"/>
      <c r="GU104" s="9"/>
      <c r="GV104" s="9"/>
      <c r="GW104" s="9"/>
      <c r="GX104" s="9"/>
      <c r="GY104" s="9"/>
      <c r="GZ104" s="9"/>
      <c r="HA104" s="9"/>
      <c r="HB104" s="9"/>
      <c r="HC104" s="9"/>
      <c r="HD104" s="9"/>
      <c r="HE104" s="9"/>
      <c r="HF104" s="9"/>
      <c r="HG104" s="9"/>
      <c r="HH104" s="9"/>
      <c r="HI104" s="9"/>
      <c r="HJ104" s="9"/>
      <c r="HK104" s="9"/>
      <c r="HL104" s="9"/>
      <c r="HM104" s="9"/>
      <c r="HN104" s="9"/>
      <c r="HO104" s="9"/>
      <c r="HP104" s="9"/>
      <c r="HQ104" s="9"/>
      <c r="HR104" s="9"/>
      <c r="HS104" s="9"/>
      <c r="HT104" s="9"/>
      <c r="HU104" s="9"/>
      <c r="HV104" s="9"/>
      <c r="HW104" s="9"/>
      <c r="HX104" s="9"/>
      <c r="HY104" s="9"/>
      <c r="HZ104" s="9"/>
      <c r="IA104" s="9"/>
      <c r="IB104" s="9"/>
      <c r="IC104" s="9"/>
      <c r="ID104" s="9"/>
      <c r="IE104" s="9"/>
      <c r="IF104" s="9"/>
      <c r="IG104" s="9"/>
      <c r="IH104" s="9"/>
      <c r="II104" s="9"/>
      <c r="IJ104" s="9"/>
      <c r="IK104" s="9"/>
      <c r="IL104" s="9"/>
      <c r="IM104" s="9"/>
      <c r="IN104" s="9"/>
      <c r="IO104" s="9"/>
      <c r="IP104" s="9"/>
      <c r="IQ104" s="9"/>
      <c r="IR104" s="9"/>
      <c r="IS104" s="9"/>
      <c r="IT104" s="9"/>
      <c r="IU104" s="9"/>
      <c r="IV104" s="9"/>
      <c r="IW104" s="9"/>
    </row>
    <row r="105" customFormat="false" ht="18" hidden="false" customHeight="true" outlineLevel="0" collapsed="false">
      <c r="A105" s="120"/>
      <c r="C105" s="49"/>
      <c r="E105" s="1"/>
      <c r="G105" s="122"/>
      <c r="H105" s="9"/>
      <c r="J105" s="50"/>
      <c r="K105" s="51"/>
      <c r="M105" s="52" t="n">
        <f aca="false">N105/1000</f>
        <v>0</v>
      </c>
      <c r="P105" s="1"/>
      <c r="U105" s="9"/>
      <c r="V105" s="82"/>
      <c r="W105" s="9"/>
      <c r="X105" s="9"/>
      <c r="Y105" s="9"/>
      <c r="Z105" s="2" t="n">
        <f aca="false">I105+K105</f>
        <v>0</v>
      </c>
      <c r="AA105" s="2" t="n">
        <f aca="false">N105</f>
        <v>0</v>
      </c>
      <c r="AB105" s="2" t="n">
        <v>1</v>
      </c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  <c r="EY105" s="9"/>
      <c r="EZ105" s="9"/>
      <c r="FA105" s="9"/>
      <c r="FB105" s="9"/>
      <c r="FC105" s="9"/>
      <c r="FD105" s="9"/>
      <c r="FE105" s="9"/>
      <c r="FF105" s="9"/>
      <c r="FG105" s="9"/>
      <c r="FH105" s="9"/>
      <c r="FI105" s="9"/>
      <c r="FJ105" s="9"/>
      <c r="FK105" s="9"/>
      <c r="FL105" s="9"/>
      <c r="FM105" s="9"/>
      <c r="FN105" s="9"/>
      <c r="FO105" s="9"/>
      <c r="FP105" s="9"/>
      <c r="FQ105" s="9"/>
      <c r="FR105" s="9"/>
      <c r="FS105" s="9"/>
      <c r="FT105" s="9"/>
      <c r="FU105" s="9"/>
      <c r="FV105" s="9"/>
      <c r="FW105" s="9"/>
      <c r="FX105" s="9"/>
      <c r="FY105" s="9"/>
      <c r="FZ105" s="9"/>
      <c r="GA105" s="9"/>
      <c r="GB105" s="9"/>
      <c r="GC105" s="9"/>
      <c r="GD105" s="9"/>
      <c r="GE105" s="9"/>
      <c r="GF105" s="9"/>
      <c r="GG105" s="9"/>
      <c r="GH105" s="9"/>
      <c r="GI105" s="9"/>
      <c r="GJ105" s="9"/>
      <c r="GK105" s="9"/>
      <c r="GL105" s="9"/>
      <c r="GM105" s="9"/>
      <c r="GN105" s="9"/>
      <c r="GO105" s="9"/>
      <c r="GP105" s="9"/>
      <c r="GQ105" s="9"/>
      <c r="GR105" s="9"/>
      <c r="GS105" s="9"/>
      <c r="GT105" s="9"/>
      <c r="GU105" s="9"/>
      <c r="GV105" s="9"/>
      <c r="GW105" s="9"/>
      <c r="GX105" s="9"/>
      <c r="GY105" s="9"/>
      <c r="GZ105" s="9"/>
      <c r="HA105" s="9"/>
      <c r="HB105" s="9"/>
      <c r="HC105" s="9"/>
      <c r="HD105" s="9"/>
      <c r="HE105" s="9"/>
      <c r="HF105" s="9"/>
      <c r="HG105" s="9"/>
      <c r="HH105" s="9"/>
      <c r="HI105" s="9"/>
      <c r="HJ105" s="9"/>
      <c r="HK105" s="9"/>
      <c r="HL105" s="9"/>
      <c r="HM105" s="9"/>
      <c r="HN105" s="9"/>
      <c r="HO105" s="9"/>
      <c r="HP105" s="9"/>
      <c r="HQ105" s="9"/>
      <c r="HR105" s="9"/>
      <c r="HS105" s="9"/>
      <c r="HT105" s="9"/>
      <c r="HU105" s="9"/>
      <c r="HV105" s="9"/>
      <c r="HW105" s="9"/>
      <c r="HX105" s="9"/>
      <c r="HY105" s="9"/>
      <c r="HZ105" s="9"/>
      <c r="IA105" s="9"/>
      <c r="IB105" s="9"/>
      <c r="IC105" s="9"/>
      <c r="ID105" s="9"/>
      <c r="IE105" s="9"/>
      <c r="IF105" s="9"/>
      <c r="IG105" s="9"/>
      <c r="IH105" s="9"/>
      <c r="II105" s="9"/>
      <c r="IJ105" s="9"/>
      <c r="IK105" s="9"/>
      <c r="IL105" s="9"/>
      <c r="IM105" s="9"/>
      <c r="IN105" s="9"/>
      <c r="IO105" s="9"/>
      <c r="IP105" s="9"/>
      <c r="IQ105" s="9"/>
      <c r="IR105" s="9"/>
      <c r="IS105" s="9"/>
      <c r="IT105" s="9"/>
      <c r="IU105" s="9"/>
      <c r="IV105" s="9"/>
      <c r="IW105" s="9"/>
    </row>
    <row r="106" customFormat="false" ht="18" hidden="false" customHeight="true" outlineLevel="0" collapsed="false">
      <c r="A106" s="120"/>
      <c r="C106" s="49"/>
      <c r="E106" s="1"/>
      <c r="G106" s="122"/>
      <c r="H106" s="9"/>
      <c r="J106" s="50"/>
      <c r="K106" s="51"/>
      <c r="M106" s="52" t="n">
        <f aca="false">N106/1000</f>
        <v>0</v>
      </c>
      <c r="P106" s="1"/>
      <c r="U106" s="9"/>
      <c r="V106" s="82"/>
      <c r="W106" s="9"/>
      <c r="X106" s="9"/>
      <c r="Y106" s="9"/>
      <c r="Z106" s="2" t="n">
        <f aca="false">I106+K106</f>
        <v>0</v>
      </c>
      <c r="AA106" s="2" t="n">
        <f aca="false">N106</f>
        <v>0</v>
      </c>
      <c r="AB106" s="2" t="n">
        <v>1</v>
      </c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  <c r="EY106" s="9"/>
      <c r="EZ106" s="9"/>
      <c r="FA106" s="9"/>
      <c r="FB106" s="9"/>
      <c r="FC106" s="9"/>
      <c r="FD106" s="9"/>
      <c r="FE106" s="9"/>
      <c r="FF106" s="9"/>
      <c r="FG106" s="9"/>
      <c r="FH106" s="9"/>
      <c r="FI106" s="9"/>
      <c r="FJ106" s="9"/>
      <c r="FK106" s="9"/>
      <c r="FL106" s="9"/>
      <c r="FM106" s="9"/>
      <c r="FN106" s="9"/>
      <c r="FO106" s="9"/>
      <c r="FP106" s="9"/>
      <c r="FQ106" s="9"/>
      <c r="FR106" s="9"/>
      <c r="FS106" s="9"/>
      <c r="FT106" s="9"/>
      <c r="FU106" s="9"/>
      <c r="FV106" s="9"/>
      <c r="FW106" s="9"/>
      <c r="FX106" s="9"/>
      <c r="FY106" s="9"/>
      <c r="FZ106" s="9"/>
      <c r="GA106" s="9"/>
      <c r="GB106" s="9"/>
      <c r="GC106" s="9"/>
      <c r="GD106" s="9"/>
      <c r="GE106" s="9"/>
      <c r="GF106" s="9"/>
      <c r="GG106" s="9"/>
      <c r="GH106" s="9"/>
      <c r="GI106" s="9"/>
      <c r="GJ106" s="9"/>
      <c r="GK106" s="9"/>
      <c r="GL106" s="9"/>
      <c r="GM106" s="9"/>
      <c r="GN106" s="9"/>
      <c r="GO106" s="9"/>
      <c r="GP106" s="9"/>
      <c r="GQ106" s="9"/>
      <c r="GR106" s="9"/>
      <c r="GS106" s="9"/>
      <c r="GT106" s="9"/>
      <c r="GU106" s="9"/>
      <c r="GV106" s="9"/>
      <c r="GW106" s="9"/>
      <c r="GX106" s="9"/>
      <c r="GY106" s="9"/>
      <c r="GZ106" s="9"/>
      <c r="HA106" s="9"/>
      <c r="HB106" s="9"/>
      <c r="HC106" s="9"/>
      <c r="HD106" s="9"/>
      <c r="HE106" s="9"/>
      <c r="HF106" s="9"/>
      <c r="HG106" s="9"/>
      <c r="HH106" s="9"/>
      <c r="HI106" s="9"/>
      <c r="HJ106" s="9"/>
      <c r="HK106" s="9"/>
      <c r="HL106" s="9"/>
      <c r="HM106" s="9"/>
      <c r="HN106" s="9"/>
      <c r="HO106" s="9"/>
      <c r="HP106" s="9"/>
      <c r="HQ106" s="9"/>
      <c r="HR106" s="9"/>
      <c r="HS106" s="9"/>
      <c r="HT106" s="9"/>
      <c r="HU106" s="9"/>
      <c r="HV106" s="9"/>
      <c r="HW106" s="9"/>
      <c r="HX106" s="9"/>
      <c r="HY106" s="9"/>
      <c r="HZ106" s="9"/>
      <c r="IA106" s="9"/>
      <c r="IB106" s="9"/>
      <c r="IC106" s="9"/>
      <c r="ID106" s="9"/>
      <c r="IE106" s="9"/>
      <c r="IF106" s="9"/>
      <c r="IG106" s="9"/>
      <c r="IH106" s="9"/>
      <c r="II106" s="9"/>
      <c r="IJ106" s="9"/>
      <c r="IK106" s="9"/>
      <c r="IL106" s="9"/>
      <c r="IM106" s="9"/>
      <c r="IN106" s="9"/>
      <c r="IO106" s="9"/>
      <c r="IP106" s="9"/>
      <c r="IQ106" s="9"/>
      <c r="IR106" s="9"/>
      <c r="IS106" s="9"/>
      <c r="IT106" s="9"/>
      <c r="IU106" s="9"/>
      <c r="IV106" s="9"/>
      <c r="IW106" s="9"/>
    </row>
    <row r="107" customFormat="false" ht="18" hidden="false" customHeight="true" outlineLevel="0" collapsed="false">
      <c r="A107" s="120"/>
      <c r="C107" s="49"/>
      <c r="E107" s="1"/>
      <c r="G107" s="122"/>
      <c r="H107" s="9"/>
      <c r="J107" s="50"/>
      <c r="K107" s="51"/>
      <c r="M107" s="52" t="n">
        <f aca="false">N107/1000</f>
        <v>0</v>
      </c>
      <c r="P107" s="1"/>
      <c r="U107" s="9"/>
      <c r="V107" s="82"/>
      <c r="W107" s="9"/>
      <c r="X107" s="9"/>
      <c r="Y107" s="9"/>
      <c r="Z107" s="2" t="n">
        <f aca="false">I107+K107</f>
        <v>0</v>
      </c>
      <c r="AA107" s="2" t="n">
        <f aca="false">N107</f>
        <v>0</v>
      </c>
      <c r="AB107" s="2" t="n">
        <v>1</v>
      </c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  <c r="CL107" s="9"/>
      <c r="CM107" s="9"/>
      <c r="CN107" s="9"/>
      <c r="CO107" s="9"/>
      <c r="CP107" s="9"/>
      <c r="CQ107" s="9"/>
      <c r="CR107" s="9"/>
      <c r="CS107" s="9"/>
      <c r="CT107" s="9"/>
      <c r="CU107" s="9"/>
      <c r="CV107" s="9"/>
      <c r="CW107" s="9"/>
      <c r="CX107" s="9"/>
      <c r="CY107" s="9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  <c r="EY107" s="9"/>
      <c r="EZ107" s="9"/>
      <c r="FA107" s="9"/>
      <c r="FB107" s="9"/>
      <c r="FC107" s="9"/>
      <c r="FD107" s="9"/>
      <c r="FE107" s="9"/>
      <c r="FF107" s="9"/>
      <c r="FG107" s="9"/>
      <c r="FH107" s="9"/>
      <c r="FI107" s="9"/>
      <c r="FJ107" s="9"/>
      <c r="FK107" s="9"/>
      <c r="FL107" s="9"/>
      <c r="FM107" s="9"/>
      <c r="FN107" s="9"/>
      <c r="FO107" s="9"/>
      <c r="FP107" s="9"/>
      <c r="FQ107" s="9"/>
      <c r="FR107" s="9"/>
      <c r="FS107" s="9"/>
      <c r="FT107" s="9"/>
      <c r="FU107" s="9"/>
      <c r="FV107" s="9"/>
      <c r="FW107" s="9"/>
      <c r="FX107" s="9"/>
      <c r="FY107" s="9"/>
      <c r="FZ107" s="9"/>
      <c r="GA107" s="9"/>
      <c r="GB107" s="9"/>
      <c r="GC107" s="9"/>
      <c r="GD107" s="9"/>
      <c r="GE107" s="9"/>
      <c r="GF107" s="9"/>
      <c r="GG107" s="9"/>
      <c r="GH107" s="9"/>
      <c r="GI107" s="9"/>
      <c r="GJ107" s="9"/>
      <c r="GK107" s="9"/>
      <c r="GL107" s="9"/>
      <c r="GM107" s="9"/>
      <c r="GN107" s="9"/>
      <c r="GO107" s="9"/>
      <c r="GP107" s="9"/>
      <c r="GQ107" s="9"/>
      <c r="GR107" s="9"/>
      <c r="GS107" s="9"/>
      <c r="GT107" s="9"/>
      <c r="GU107" s="9"/>
      <c r="GV107" s="9"/>
      <c r="GW107" s="9"/>
      <c r="GX107" s="9"/>
      <c r="GY107" s="9"/>
      <c r="GZ107" s="9"/>
      <c r="HA107" s="9"/>
      <c r="HB107" s="9"/>
      <c r="HC107" s="9"/>
      <c r="HD107" s="9"/>
      <c r="HE107" s="9"/>
      <c r="HF107" s="9"/>
      <c r="HG107" s="9"/>
      <c r="HH107" s="9"/>
      <c r="HI107" s="9"/>
      <c r="HJ107" s="9"/>
      <c r="HK107" s="9"/>
      <c r="HL107" s="9"/>
      <c r="HM107" s="9"/>
      <c r="HN107" s="9"/>
      <c r="HO107" s="9"/>
      <c r="HP107" s="9"/>
      <c r="HQ107" s="9"/>
      <c r="HR107" s="9"/>
      <c r="HS107" s="9"/>
      <c r="HT107" s="9"/>
      <c r="HU107" s="9"/>
      <c r="HV107" s="9"/>
      <c r="HW107" s="9"/>
      <c r="HX107" s="9"/>
      <c r="HY107" s="9"/>
      <c r="HZ107" s="9"/>
      <c r="IA107" s="9"/>
      <c r="IB107" s="9"/>
      <c r="IC107" s="9"/>
      <c r="ID107" s="9"/>
      <c r="IE107" s="9"/>
      <c r="IF107" s="9"/>
      <c r="IG107" s="9"/>
      <c r="IH107" s="9"/>
      <c r="II107" s="9"/>
      <c r="IJ107" s="9"/>
      <c r="IK107" s="9"/>
      <c r="IL107" s="9"/>
      <c r="IM107" s="9"/>
      <c r="IN107" s="9"/>
      <c r="IO107" s="9"/>
      <c r="IP107" s="9"/>
      <c r="IQ107" s="9"/>
      <c r="IR107" s="9"/>
      <c r="IS107" s="9"/>
      <c r="IT107" s="9"/>
      <c r="IU107" s="9"/>
      <c r="IV107" s="9"/>
      <c r="IW107" s="9"/>
    </row>
    <row r="108" customFormat="false" ht="18" hidden="false" customHeight="true" outlineLevel="0" collapsed="false">
      <c r="A108" s="120"/>
      <c r="C108" s="49"/>
      <c r="E108" s="1"/>
      <c r="G108" s="122"/>
      <c r="H108" s="9"/>
      <c r="J108" s="50"/>
      <c r="K108" s="51"/>
      <c r="M108" s="52" t="n">
        <f aca="false">N108/1000</f>
        <v>0</v>
      </c>
      <c r="P108" s="1"/>
      <c r="U108" s="9"/>
      <c r="V108" s="82"/>
      <c r="W108" s="9"/>
      <c r="X108" s="9"/>
      <c r="Y108" s="9"/>
      <c r="Z108" s="2" t="n">
        <f aca="false">I108+K108</f>
        <v>0</v>
      </c>
      <c r="AA108" s="2" t="n">
        <f aca="false">N108</f>
        <v>0</v>
      </c>
      <c r="AB108" s="2" t="n">
        <v>1</v>
      </c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9"/>
      <c r="CJ108" s="9"/>
      <c r="CK108" s="9"/>
      <c r="CL108" s="9"/>
      <c r="CM108" s="9"/>
      <c r="CN108" s="9"/>
      <c r="CO108" s="9"/>
      <c r="CP108" s="9"/>
      <c r="CQ108" s="9"/>
      <c r="CR108" s="9"/>
      <c r="CS108" s="9"/>
      <c r="CT108" s="9"/>
      <c r="CU108" s="9"/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  <c r="EY108" s="9"/>
      <c r="EZ108" s="9"/>
      <c r="FA108" s="9"/>
      <c r="FB108" s="9"/>
      <c r="FC108" s="9"/>
      <c r="FD108" s="9"/>
      <c r="FE108" s="9"/>
      <c r="FF108" s="9"/>
      <c r="FG108" s="9"/>
      <c r="FH108" s="9"/>
      <c r="FI108" s="9"/>
      <c r="FJ108" s="9"/>
      <c r="FK108" s="9"/>
      <c r="FL108" s="9"/>
      <c r="FM108" s="9"/>
      <c r="FN108" s="9"/>
      <c r="FO108" s="9"/>
      <c r="FP108" s="9"/>
      <c r="FQ108" s="9"/>
      <c r="FR108" s="9"/>
      <c r="FS108" s="9"/>
      <c r="FT108" s="9"/>
      <c r="FU108" s="9"/>
      <c r="FV108" s="9"/>
      <c r="FW108" s="9"/>
      <c r="FX108" s="9"/>
      <c r="FY108" s="9"/>
      <c r="FZ108" s="9"/>
      <c r="GA108" s="9"/>
      <c r="GB108" s="9"/>
      <c r="GC108" s="9"/>
      <c r="GD108" s="9"/>
      <c r="GE108" s="9"/>
      <c r="GF108" s="9"/>
      <c r="GG108" s="9"/>
      <c r="GH108" s="9"/>
      <c r="GI108" s="9"/>
      <c r="GJ108" s="9"/>
      <c r="GK108" s="9"/>
      <c r="GL108" s="9"/>
      <c r="GM108" s="9"/>
      <c r="GN108" s="9"/>
      <c r="GO108" s="9"/>
      <c r="GP108" s="9"/>
      <c r="GQ108" s="9"/>
      <c r="GR108" s="9"/>
      <c r="GS108" s="9"/>
      <c r="GT108" s="9"/>
      <c r="GU108" s="9"/>
      <c r="GV108" s="9"/>
      <c r="GW108" s="9"/>
      <c r="GX108" s="9"/>
      <c r="GY108" s="9"/>
      <c r="GZ108" s="9"/>
      <c r="HA108" s="9"/>
      <c r="HB108" s="9"/>
      <c r="HC108" s="9"/>
      <c r="HD108" s="9"/>
      <c r="HE108" s="9"/>
      <c r="HF108" s="9"/>
      <c r="HG108" s="9"/>
      <c r="HH108" s="9"/>
      <c r="HI108" s="9"/>
      <c r="HJ108" s="9"/>
      <c r="HK108" s="9"/>
      <c r="HL108" s="9"/>
      <c r="HM108" s="9"/>
      <c r="HN108" s="9"/>
      <c r="HO108" s="9"/>
      <c r="HP108" s="9"/>
      <c r="HQ108" s="9"/>
      <c r="HR108" s="9"/>
      <c r="HS108" s="9"/>
      <c r="HT108" s="9"/>
      <c r="HU108" s="9"/>
      <c r="HV108" s="9"/>
      <c r="HW108" s="9"/>
      <c r="HX108" s="9"/>
      <c r="HY108" s="9"/>
      <c r="HZ108" s="9"/>
      <c r="IA108" s="9"/>
      <c r="IB108" s="9"/>
      <c r="IC108" s="9"/>
      <c r="ID108" s="9"/>
      <c r="IE108" s="9"/>
      <c r="IF108" s="9"/>
      <c r="IG108" s="9"/>
      <c r="IH108" s="9"/>
      <c r="II108" s="9"/>
      <c r="IJ108" s="9"/>
      <c r="IK108" s="9"/>
      <c r="IL108" s="9"/>
      <c r="IM108" s="9"/>
      <c r="IN108" s="9"/>
      <c r="IO108" s="9"/>
      <c r="IP108" s="9"/>
      <c r="IQ108" s="9"/>
      <c r="IR108" s="9"/>
      <c r="IS108" s="9"/>
      <c r="IT108" s="9"/>
      <c r="IU108" s="9"/>
      <c r="IV108" s="9"/>
      <c r="IW108" s="9"/>
    </row>
    <row r="109" customFormat="false" ht="18" hidden="false" customHeight="true" outlineLevel="0" collapsed="false">
      <c r="A109" s="120"/>
      <c r="C109" s="49"/>
      <c r="E109" s="1"/>
      <c r="G109" s="122"/>
      <c r="H109" s="9"/>
      <c r="J109" s="50"/>
      <c r="K109" s="51"/>
      <c r="M109" s="52" t="n">
        <f aca="false">N109/1000</f>
        <v>0</v>
      </c>
      <c r="P109" s="1"/>
      <c r="U109" s="9"/>
      <c r="V109" s="82"/>
      <c r="W109" s="9"/>
      <c r="X109" s="9"/>
      <c r="Y109" s="9"/>
      <c r="Z109" s="2" t="n">
        <f aca="false">I109+K109</f>
        <v>0</v>
      </c>
      <c r="AA109" s="2" t="n">
        <f aca="false">N109</f>
        <v>0</v>
      </c>
      <c r="AB109" s="2" t="n">
        <v>1</v>
      </c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  <c r="EY109" s="9"/>
      <c r="EZ109" s="9"/>
      <c r="FA109" s="9"/>
      <c r="FB109" s="9"/>
      <c r="FC109" s="9"/>
      <c r="FD109" s="9"/>
      <c r="FE109" s="9"/>
      <c r="FF109" s="9"/>
      <c r="FG109" s="9"/>
      <c r="FH109" s="9"/>
      <c r="FI109" s="9"/>
      <c r="FJ109" s="9"/>
      <c r="FK109" s="9"/>
      <c r="FL109" s="9"/>
      <c r="FM109" s="9"/>
      <c r="FN109" s="9"/>
      <c r="FO109" s="9"/>
      <c r="FP109" s="9"/>
      <c r="FQ109" s="9"/>
      <c r="FR109" s="9"/>
      <c r="FS109" s="9"/>
      <c r="FT109" s="9"/>
      <c r="FU109" s="9"/>
      <c r="FV109" s="9"/>
      <c r="FW109" s="9"/>
      <c r="FX109" s="9"/>
      <c r="FY109" s="9"/>
      <c r="FZ109" s="9"/>
      <c r="GA109" s="9"/>
      <c r="GB109" s="9"/>
      <c r="GC109" s="9"/>
      <c r="GD109" s="9"/>
      <c r="GE109" s="9"/>
      <c r="GF109" s="9"/>
      <c r="GG109" s="9"/>
      <c r="GH109" s="9"/>
      <c r="GI109" s="9"/>
      <c r="GJ109" s="9"/>
      <c r="GK109" s="9"/>
      <c r="GL109" s="9"/>
      <c r="GM109" s="9"/>
      <c r="GN109" s="9"/>
      <c r="GO109" s="9"/>
      <c r="GP109" s="9"/>
      <c r="GQ109" s="9"/>
      <c r="GR109" s="9"/>
      <c r="GS109" s="9"/>
      <c r="GT109" s="9"/>
      <c r="GU109" s="9"/>
      <c r="GV109" s="9"/>
      <c r="GW109" s="9"/>
      <c r="GX109" s="9"/>
      <c r="GY109" s="9"/>
      <c r="GZ109" s="9"/>
      <c r="HA109" s="9"/>
      <c r="HB109" s="9"/>
      <c r="HC109" s="9"/>
      <c r="HD109" s="9"/>
      <c r="HE109" s="9"/>
      <c r="HF109" s="9"/>
      <c r="HG109" s="9"/>
      <c r="HH109" s="9"/>
      <c r="HI109" s="9"/>
      <c r="HJ109" s="9"/>
      <c r="HK109" s="9"/>
      <c r="HL109" s="9"/>
      <c r="HM109" s="9"/>
      <c r="HN109" s="9"/>
      <c r="HO109" s="9"/>
      <c r="HP109" s="9"/>
      <c r="HQ109" s="9"/>
      <c r="HR109" s="9"/>
      <c r="HS109" s="9"/>
      <c r="HT109" s="9"/>
      <c r="HU109" s="9"/>
      <c r="HV109" s="9"/>
      <c r="HW109" s="9"/>
      <c r="HX109" s="9"/>
      <c r="HY109" s="9"/>
      <c r="HZ109" s="9"/>
      <c r="IA109" s="9"/>
      <c r="IB109" s="9"/>
      <c r="IC109" s="9"/>
      <c r="ID109" s="9"/>
      <c r="IE109" s="9"/>
      <c r="IF109" s="9"/>
      <c r="IG109" s="9"/>
      <c r="IH109" s="9"/>
      <c r="II109" s="9"/>
      <c r="IJ109" s="9"/>
      <c r="IK109" s="9"/>
      <c r="IL109" s="9"/>
      <c r="IM109" s="9"/>
      <c r="IN109" s="9"/>
      <c r="IO109" s="9"/>
      <c r="IP109" s="9"/>
      <c r="IQ109" s="9"/>
      <c r="IR109" s="9"/>
      <c r="IS109" s="9"/>
      <c r="IT109" s="9"/>
      <c r="IU109" s="9"/>
      <c r="IV109" s="9"/>
      <c r="IW109" s="9"/>
    </row>
    <row r="110" customFormat="false" ht="18" hidden="false" customHeight="true" outlineLevel="0" collapsed="false">
      <c r="A110" s="120"/>
      <c r="C110" s="49"/>
      <c r="E110" s="1"/>
      <c r="G110" s="122"/>
      <c r="H110" s="9"/>
      <c r="J110" s="50"/>
      <c r="K110" s="51"/>
      <c r="M110" s="52" t="n">
        <f aca="false">N110/1000</f>
        <v>0</v>
      </c>
      <c r="P110" s="1"/>
      <c r="U110" s="9"/>
      <c r="V110" s="82"/>
      <c r="W110" s="9"/>
      <c r="X110" s="9"/>
      <c r="Y110" s="9"/>
      <c r="Z110" s="2" t="n">
        <f aca="false">I110+K110</f>
        <v>0</v>
      </c>
      <c r="AA110" s="2" t="n">
        <f aca="false">N110</f>
        <v>0</v>
      </c>
      <c r="AB110" s="2" t="n">
        <v>1</v>
      </c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  <c r="EY110" s="9"/>
      <c r="EZ110" s="9"/>
      <c r="FA110" s="9"/>
      <c r="FB110" s="9"/>
      <c r="FC110" s="9"/>
      <c r="FD110" s="9"/>
      <c r="FE110" s="9"/>
      <c r="FF110" s="9"/>
      <c r="FG110" s="9"/>
      <c r="FH110" s="9"/>
      <c r="FI110" s="9"/>
      <c r="FJ110" s="9"/>
      <c r="FK110" s="9"/>
      <c r="FL110" s="9"/>
      <c r="FM110" s="9"/>
      <c r="FN110" s="9"/>
      <c r="FO110" s="9"/>
      <c r="FP110" s="9"/>
      <c r="FQ110" s="9"/>
      <c r="FR110" s="9"/>
      <c r="FS110" s="9"/>
      <c r="FT110" s="9"/>
      <c r="FU110" s="9"/>
      <c r="FV110" s="9"/>
      <c r="FW110" s="9"/>
      <c r="FX110" s="9"/>
      <c r="FY110" s="9"/>
      <c r="FZ110" s="9"/>
      <c r="GA110" s="9"/>
      <c r="GB110" s="9"/>
      <c r="GC110" s="9"/>
      <c r="GD110" s="9"/>
      <c r="GE110" s="9"/>
      <c r="GF110" s="9"/>
      <c r="GG110" s="9"/>
      <c r="GH110" s="9"/>
      <c r="GI110" s="9"/>
      <c r="GJ110" s="9"/>
      <c r="GK110" s="9"/>
      <c r="GL110" s="9"/>
      <c r="GM110" s="9"/>
      <c r="GN110" s="9"/>
      <c r="GO110" s="9"/>
      <c r="GP110" s="9"/>
      <c r="GQ110" s="9"/>
      <c r="GR110" s="9"/>
      <c r="GS110" s="9"/>
      <c r="GT110" s="9"/>
      <c r="GU110" s="9"/>
      <c r="GV110" s="9"/>
      <c r="GW110" s="9"/>
      <c r="GX110" s="9"/>
      <c r="GY110" s="9"/>
      <c r="GZ110" s="9"/>
      <c r="HA110" s="9"/>
      <c r="HB110" s="9"/>
      <c r="HC110" s="9"/>
      <c r="HD110" s="9"/>
      <c r="HE110" s="9"/>
      <c r="HF110" s="9"/>
      <c r="HG110" s="9"/>
      <c r="HH110" s="9"/>
      <c r="HI110" s="9"/>
      <c r="HJ110" s="9"/>
      <c r="HK110" s="9"/>
      <c r="HL110" s="9"/>
      <c r="HM110" s="9"/>
      <c r="HN110" s="9"/>
      <c r="HO110" s="9"/>
      <c r="HP110" s="9"/>
      <c r="HQ110" s="9"/>
      <c r="HR110" s="9"/>
      <c r="HS110" s="9"/>
      <c r="HT110" s="9"/>
      <c r="HU110" s="9"/>
      <c r="HV110" s="9"/>
      <c r="HW110" s="9"/>
      <c r="HX110" s="9"/>
      <c r="HY110" s="9"/>
      <c r="HZ110" s="9"/>
      <c r="IA110" s="9"/>
      <c r="IB110" s="9"/>
      <c r="IC110" s="9"/>
      <c r="ID110" s="9"/>
      <c r="IE110" s="9"/>
      <c r="IF110" s="9"/>
      <c r="IG110" s="9"/>
      <c r="IH110" s="9"/>
      <c r="II110" s="9"/>
      <c r="IJ110" s="9"/>
      <c r="IK110" s="9"/>
      <c r="IL110" s="9"/>
      <c r="IM110" s="9"/>
      <c r="IN110" s="9"/>
      <c r="IO110" s="9"/>
      <c r="IP110" s="9"/>
      <c r="IQ110" s="9"/>
      <c r="IR110" s="9"/>
      <c r="IS110" s="9"/>
      <c r="IT110" s="9"/>
      <c r="IU110" s="9"/>
      <c r="IV110" s="9"/>
      <c r="IW110" s="9"/>
    </row>
    <row r="111" customFormat="false" ht="18" hidden="false" customHeight="true" outlineLevel="0" collapsed="false">
      <c r="A111" s="120"/>
      <c r="C111" s="49"/>
      <c r="E111" s="1"/>
      <c r="G111" s="122"/>
      <c r="H111" s="9"/>
      <c r="J111" s="50"/>
      <c r="K111" s="51"/>
      <c r="M111" s="52" t="n">
        <f aca="false">N111/1000</f>
        <v>0</v>
      </c>
      <c r="P111" s="1"/>
      <c r="U111" s="9"/>
      <c r="V111" s="82"/>
      <c r="W111" s="9"/>
      <c r="X111" s="9"/>
      <c r="Y111" s="9"/>
      <c r="Z111" s="2" t="n">
        <f aca="false">I111+K111</f>
        <v>0</v>
      </c>
      <c r="AA111" s="2" t="n">
        <f aca="false">N111</f>
        <v>0</v>
      </c>
      <c r="AB111" s="2" t="n">
        <v>1</v>
      </c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9"/>
      <c r="CJ111" s="9"/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  <c r="EY111" s="9"/>
      <c r="EZ111" s="9"/>
      <c r="FA111" s="9"/>
      <c r="FB111" s="9"/>
      <c r="FC111" s="9"/>
      <c r="FD111" s="9"/>
      <c r="FE111" s="9"/>
      <c r="FF111" s="9"/>
      <c r="FG111" s="9"/>
      <c r="FH111" s="9"/>
      <c r="FI111" s="9"/>
      <c r="FJ111" s="9"/>
      <c r="FK111" s="9"/>
      <c r="FL111" s="9"/>
      <c r="FM111" s="9"/>
      <c r="FN111" s="9"/>
      <c r="FO111" s="9"/>
      <c r="FP111" s="9"/>
      <c r="FQ111" s="9"/>
      <c r="FR111" s="9"/>
      <c r="FS111" s="9"/>
      <c r="FT111" s="9"/>
      <c r="FU111" s="9"/>
      <c r="FV111" s="9"/>
      <c r="FW111" s="9"/>
      <c r="FX111" s="9"/>
      <c r="FY111" s="9"/>
      <c r="FZ111" s="9"/>
      <c r="GA111" s="9"/>
      <c r="GB111" s="9"/>
      <c r="GC111" s="9"/>
      <c r="GD111" s="9"/>
      <c r="GE111" s="9"/>
      <c r="GF111" s="9"/>
      <c r="GG111" s="9"/>
      <c r="GH111" s="9"/>
      <c r="GI111" s="9"/>
      <c r="GJ111" s="9"/>
      <c r="GK111" s="9"/>
      <c r="GL111" s="9"/>
      <c r="GM111" s="9"/>
      <c r="GN111" s="9"/>
      <c r="GO111" s="9"/>
      <c r="GP111" s="9"/>
      <c r="GQ111" s="9"/>
      <c r="GR111" s="9"/>
      <c r="GS111" s="9"/>
      <c r="GT111" s="9"/>
      <c r="GU111" s="9"/>
      <c r="GV111" s="9"/>
      <c r="GW111" s="9"/>
      <c r="GX111" s="9"/>
      <c r="GY111" s="9"/>
      <c r="GZ111" s="9"/>
      <c r="HA111" s="9"/>
      <c r="HB111" s="9"/>
      <c r="HC111" s="9"/>
      <c r="HD111" s="9"/>
      <c r="HE111" s="9"/>
      <c r="HF111" s="9"/>
      <c r="HG111" s="9"/>
      <c r="HH111" s="9"/>
      <c r="HI111" s="9"/>
      <c r="HJ111" s="9"/>
      <c r="HK111" s="9"/>
      <c r="HL111" s="9"/>
      <c r="HM111" s="9"/>
      <c r="HN111" s="9"/>
      <c r="HO111" s="9"/>
      <c r="HP111" s="9"/>
      <c r="HQ111" s="9"/>
      <c r="HR111" s="9"/>
      <c r="HS111" s="9"/>
      <c r="HT111" s="9"/>
      <c r="HU111" s="9"/>
      <c r="HV111" s="9"/>
      <c r="HW111" s="9"/>
      <c r="HX111" s="9"/>
      <c r="HY111" s="9"/>
      <c r="HZ111" s="9"/>
      <c r="IA111" s="9"/>
      <c r="IB111" s="9"/>
      <c r="IC111" s="9"/>
      <c r="ID111" s="9"/>
      <c r="IE111" s="9"/>
      <c r="IF111" s="9"/>
      <c r="IG111" s="9"/>
      <c r="IH111" s="9"/>
      <c r="II111" s="9"/>
      <c r="IJ111" s="9"/>
      <c r="IK111" s="9"/>
      <c r="IL111" s="9"/>
      <c r="IM111" s="9"/>
      <c r="IN111" s="9"/>
      <c r="IO111" s="9"/>
      <c r="IP111" s="9"/>
      <c r="IQ111" s="9"/>
      <c r="IR111" s="9"/>
      <c r="IS111" s="9"/>
      <c r="IT111" s="9"/>
      <c r="IU111" s="9"/>
      <c r="IV111" s="9"/>
      <c r="IW111" s="9"/>
    </row>
    <row r="112" customFormat="false" ht="18" hidden="false" customHeight="true" outlineLevel="0" collapsed="false">
      <c r="A112" s="120"/>
      <c r="C112" s="49"/>
      <c r="E112" s="1"/>
      <c r="G112" s="122"/>
      <c r="H112" s="9"/>
      <c r="J112" s="50"/>
      <c r="K112" s="51"/>
      <c r="M112" s="52" t="n">
        <f aca="false">N112/1000</f>
        <v>0</v>
      </c>
      <c r="P112" s="1"/>
      <c r="U112" s="9"/>
      <c r="V112" s="82"/>
      <c r="W112" s="9"/>
      <c r="X112" s="9"/>
      <c r="Y112" s="9"/>
      <c r="Z112" s="2" t="n">
        <f aca="false">I112+K112</f>
        <v>0</v>
      </c>
      <c r="AA112" s="2" t="n">
        <f aca="false">N112</f>
        <v>0</v>
      </c>
      <c r="AB112" s="2" t="n">
        <v>1</v>
      </c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  <c r="EY112" s="9"/>
      <c r="EZ112" s="9"/>
      <c r="FA112" s="9"/>
      <c r="FB112" s="9"/>
      <c r="FC112" s="9"/>
      <c r="FD112" s="9"/>
      <c r="FE112" s="9"/>
      <c r="FF112" s="9"/>
      <c r="FG112" s="9"/>
      <c r="FH112" s="9"/>
      <c r="FI112" s="9"/>
      <c r="FJ112" s="9"/>
      <c r="FK112" s="9"/>
      <c r="FL112" s="9"/>
      <c r="FM112" s="9"/>
      <c r="FN112" s="9"/>
      <c r="FO112" s="9"/>
      <c r="FP112" s="9"/>
      <c r="FQ112" s="9"/>
      <c r="FR112" s="9"/>
      <c r="FS112" s="9"/>
      <c r="FT112" s="9"/>
      <c r="FU112" s="9"/>
      <c r="FV112" s="9"/>
      <c r="FW112" s="9"/>
      <c r="FX112" s="9"/>
      <c r="FY112" s="9"/>
      <c r="FZ112" s="9"/>
      <c r="GA112" s="9"/>
      <c r="GB112" s="9"/>
      <c r="GC112" s="9"/>
      <c r="GD112" s="9"/>
      <c r="GE112" s="9"/>
      <c r="GF112" s="9"/>
      <c r="GG112" s="9"/>
      <c r="GH112" s="9"/>
      <c r="GI112" s="9"/>
      <c r="GJ112" s="9"/>
      <c r="GK112" s="9"/>
      <c r="GL112" s="9"/>
      <c r="GM112" s="9"/>
      <c r="GN112" s="9"/>
      <c r="GO112" s="9"/>
      <c r="GP112" s="9"/>
      <c r="GQ112" s="9"/>
      <c r="GR112" s="9"/>
      <c r="GS112" s="9"/>
      <c r="GT112" s="9"/>
      <c r="GU112" s="9"/>
      <c r="GV112" s="9"/>
      <c r="GW112" s="9"/>
      <c r="GX112" s="9"/>
      <c r="GY112" s="9"/>
      <c r="GZ112" s="9"/>
      <c r="HA112" s="9"/>
      <c r="HB112" s="9"/>
      <c r="HC112" s="9"/>
      <c r="HD112" s="9"/>
      <c r="HE112" s="9"/>
      <c r="HF112" s="9"/>
      <c r="HG112" s="9"/>
      <c r="HH112" s="9"/>
      <c r="HI112" s="9"/>
      <c r="HJ112" s="9"/>
      <c r="HK112" s="9"/>
      <c r="HL112" s="9"/>
      <c r="HM112" s="9"/>
      <c r="HN112" s="9"/>
      <c r="HO112" s="9"/>
      <c r="HP112" s="9"/>
      <c r="HQ112" s="9"/>
      <c r="HR112" s="9"/>
      <c r="HS112" s="9"/>
      <c r="HT112" s="9"/>
      <c r="HU112" s="9"/>
      <c r="HV112" s="9"/>
      <c r="HW112" s="9"/>
      <c r="HX112" s="9"/>
      <c r="HY112" s="9"/>
      <c r="HZ112" s="9"/>
      <c r="IA112" s="9"/>
      <c r="IB112" s="9"/>
      <c r="IC112" s="9"/>
      <c r="ID112" s="9"/>
      <c r="IE112" s="9"/>
      <c r="IF112" s="9"/>
      <c r="IG112" s="9"/>
      <c r="IH112" s="9"/>
      <c r="II112" s="9"/>
      <c r="IJ112" s="9"/>
      <c r="IK112" s="9"/>
      <c r="IL112" s="9"/>
      <c r="IM112" s="9"/>
      <c r="IN112" s="9"/>
      <c r="IO112" s="9"/>
      <c r="IP112" s="9"/>
      <c r="IQ112" s="9"/>
      <c r="IR112" s="9"/>
      <c r="IS112" s="9"/>
      <c r="IT112" s="9"/>
      <c r="IU112" s="9"/>
      <c r="IV112" s="9"/>
      <c r="IW112" s="9"/>
    </row>
    <row r="113" customFormat="false" ht="18" hidden="false" customHeight="true" outlineLevel="0" collapsed="false">
      <c r="A113" s="120"/>
      <c r="C113" s="49"/>
      <c r="E113" s="1"/>
      <c r="G113" s="122"/>
      <c r="H113" s="9"/>
      <c r="J113" s="50"/>
      <c r="K113" s="51"/>
      <c r="M113" s="52"/>
      <c r="P113" s="1"/>
      <c r="U113" s="9"/>
      <c r="V113" s="82"/>
      <c r="W113" s="9"/>
      <c r="X113" s="9"/>
      <c r="Y113" s="9"/>
      <c r="Z113" s="2" t="n">
        <f aca="false">I113+K113</f>
        <v>0</v>
      </c>
      <c r="AA113" s="2" t="n">
        <f aca="false">N113</f>
        <v>0</v>
      </c>
      <c r="AB113" s="2" t="n">
        <v>1</v>
      </c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9"/>
      <c r="CJ113" s="9"/>
      <c r="CK113" s="9"/>
      <c r="CL113" s="9"/>
      <c r="CM113" s="9"/>
      <c r="CN113" s="9"/>
      <c r="CO113" s="9"/>
      <c r="CP113" s="9"/>
      <c r="CQ113" s="9"/>
      <c r="CR113" s="9"/>
      <c r="CS113" s="9"/>
      <c r="CT113" s="9"/>
      <c r="CU113" s="9"/>
      <c r="CV113" s="9"/>
      <c r="CW113" s="9"/>
      <c r="CX113" s="9"/>
      <c r="CY113" s="9"/>
      <c r="CZ113" s="9"/>
      <c r="DA113" s="9"/>
      <c r="DB113" s="9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  <c r="EY113" s="9"/>
      <c r="EZ113" s="9"/>
      <c r="FA113" s="9"/>
      <c r="FB113" s="9"/>
      <c r="FC113" s="9"/>
      <c r="FD113" s="9"/>
      <c r="FE113" s="9"/>
      <c r="FF113" s="9"/>
      <c r="FG113" s="9"/>
      <c r="FH113" s="9"/>
      <c r="FI113" s="9"/>
      <c r="FJ113" s="9"/>
      <c r="FK113" s="9"/>
      <c r="FL113" s="9"/>
      <c r="FM113" s="9"/>
      <c r="FN113" s="9"/>
      <c r="FO113" s="9"/>
      <c r="FP113" s="9"/>
      <c r="FQ113" s="9"/>
      <c r="FR113" s="9"/>
      <c r="FS113" s="9"/>
      <c r="FT113" s="9"/>
      <c r="FU113" s="9"/>
      <c r="FV113" s="9"/>
      <c r="FW113" s="9"/>
      <c r="FX113" s="9"/>
      <c r="FY113" s="9"/>
      <c r="FZ113" s="9"/>
      <c r="GA113" s="9"/>
      <c r="GB113" s="9"/>
      <c r="GC113" s="9"/>
      <c r="GD113" s="9"/>
      <c r="GE113" s="9"/>
      <c r="GF113" s="9"/>
      <c r="GG113" s="9"/>
      <c r="GH113" s="9"/>
      <c r="GI113" s="9"/>
      <c r="GJ113" s="9"/>
      <c r="GK113" s="9"/>
      <c r="GL113" s="9"/>
      <c r="GM113" s="9"/>
      <c r="GN113" s="9"/>
      <c r="GO113" s="9"/>
      <c r="GP113" s="9"/>
      <c r="GQ113" s="9"/>
      <c r="GR113" s="9"/>
      <c r="GS113" s="9"/>
      <c r="GT113" s="9"/>
      <c r="GU113" s="9"/>
      <c r="GV113" s="9"/>
      <c r="GW113" s="9"/>
      <c r="GX113" s="9"/>
      <c r="GY113" s="9"/>
      <c r="GZ113" s="9"/>
      <c r="HA113" s="9"/>
      <c r="HB113" s="9"/>
      <c r="HC113" s="9"/>
      <c r="HD113" s="9"/>
      <c r="HE113" s="9"/>
      <c r="HF113" s="9"/>
      <c r="HG113" s="9"/>
      <c r="HH113" s="9"/>
      <c r="HI113" s="9"/>
      <c r="HJ113" s="9"/>
      <c r="HK113" s="9"/>
      <c r="HL113" s="9"/>
      <c r="HM113" s="9"/>
      <c r="HN113" s="9"/>
      <c r="HO113" s="9"/>
      <c r="HP113" s="9"/>
      <c r="HQ113" s="9"/>
      <c r="HR113" s="9"/>
      <c r="HS113" s="9"/>
      <c r="HT113" s="9"/>
      <c r="HU113" s="9"/>
      <c r="HV113" s="9"/>
      <c r="HW113" s="9"/>
      <c r="HX113" s="9"/>
      <c r="HY113" s="9"/>
      <c r="HZ113" s="9"/>
      <c r="IA113" s="9"/>
      <c r="IB113" s="9"/>
      <c r="IC113" s="9"/>
      <c r="ID113" s="9"/>
      <c r="IE113" s="9"/>
      <c r="IF113" s="9"/>
      <c r="IG113" s="9"/>
      <c r="IH113" s="9"/>
      <c r="II113" s="9"/>
      <c r="IJ113" s="9"/>
      <c r="IK113" s="9"/>
      <c r="IL113" s="9"/>
      <c r="IM113" s="9"/>
      <c r="IN113" s="9"/>
      <c r="IO113" s="9"/>
      <c r="IP113" s="9"/>
      <c r="IQ113" s="9"/>
      <c r="IR113" s="9"/>
      <c r="IS113" s="9"/>
      <c r="IT113" s="9"/>
      <c r="IU113" s="9"/>
      <c r="IV113" s="9"/>
      <c r="IW113" s="9"/>
    </row>
    <row r="114" customFormat="false" ht="18" hidden="false" customHeight="true" outlineLevel="0" collapsed="false">
      <c r="A114" s="120"/>
      <c r="C114" s="49"/>
      <c r="E114" s="1"/>
      <c r="G114" s="122"/>
      <c r="H114" s="9"/>
      <c r="J114" s="50"/>
      <c r="K114" s="51"/>
      <c r="M114" s="52"/>
      <c r="P114" s="1"/>
      <c r="U114" s="9"/>
      <c r="V114" s="82"/>
      <c r="W114" s="9"/>
      <c r="X114" s="9"/>
      <c r="Y114" s="9"/>
      <c r="Z114" s="2" t="n">
        <f aca="false">I114+K114</f>
        <v>0</v>
      </c>
      <c r="AA114" s="2" t="n">
        <f aca="false">N114</f>
        <v>0</v>
      </c>
      <c r="AB114" s="2" t="n">
        <v>1</v>
      </c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9"/>
      <c r="CV114" s="9"/>
      <c r="CW114" s="9"/>
      <c r="CX114" s="9"/>
      <c r="CY114" s="9"/>
      <c r="CZ114" s="9"/>
      <c r="DA114" s="9"/>
      <c r="DB114" s="9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  <c r="EY114" s="9"/>
      <c r="EZ114" s="9"/>
      <c r="FA114" s="9"/>
      <c r="FB114" s="9"/>
      <c r="FC114" s="9"/>
      <c r="FD114" s="9"/>
      <c r="FE114" s="9"/>
      <c r="FF114" s="9"/>
      <c r="FG114" s="9"/>
      <c r="FH114" s="9"/>
      <c r="FI114" s="9"/>
      <c r="FJ114" s="9"/>
      <c r="FK114" s="9"/>
      <c r="FL114" s="9"/>
      <c r="FM114" s="9"/>
      <c r="FN114" s="9"/>
      <c r="FO114" s="9"/>
      <c r="FP114" s="9"/>
      <c r="FQ114" s="9"/>
      <c r="FR114" s="9"/>
      <c r="FS114" s="9"/>
      <c r="FT114" s="9"/>
      <c r="FU114" s="9"/>
      <c r="FV114" s="9"/>
      <c r="FW114" s="9"/>
      <c r="FX114" s="9"/>
      <c r="FY114" s="9"/>
      <c r="FZ114" s="9"/>
      <c r="GA114" s="9"/>
      <c r="GB114" s="9"/>
      <c r="GC114" s="9"/>
      <c r="GD114" s="9"/>
      <c r="GE114" s="9"/>
      <c r="GF114" s="9"/>
      <c r="GG114" s="9"/>
      <c r="GH114" s="9"/>
      <c r="GI114" s="9"/>
      <c r="GJ114" s="9"/>
      <c r="GK114" s="9"/>
      <c r="GL114" s="9"/>
      <c r="GM114" s="9"/>
      <c r="GN114" s="9"/>
      <c r="GO114" s="9"/>
      <c r="GP114" s="9"/>
      <c r="GQ114" s="9"/>
      <c r="GR114" s="9"/>
      <c r="GS114" s="9"/>
      <c r="GT114" s="9"/>
      <c r="GU114" s="9"/>
      <c r="GV114" s="9"/>
      <c r="GW114" s="9"/>
      <c r="GX114" s="9"/>
      <c r="GY114" s="9"/>
      <c r="GZ114" s="9"/>
      <c r="HA114" s="9"/>
      <c r="HB114" s="9"/>
      <c r="HC114" s="9"/>
      <c r="HD114" s="9"/>
      <c r="HE114" s="9"/>
      <c r="HF114" s="9"/>
      <c r="HG114" s="9"/>
      <c r="HH114" s="9"/>
      <c r="HI114" s="9"/>
      <c r="HJ114" s="9"/>
      <c r="HK114" s="9"/>
      <c r="HL114" s="9"/>
      <c r="HM114" s="9"/>
      <c r="HN114" s="9"/>
      <c r="HO114" s="9"/>
      <c r="HP114" s="9"/>
      <c r="HQ114" s="9"/>
      <c r="HR114" s="9"/>
      <c r="HS114" s="9"/>
      <c r="HT114" s="9"/>
      <c r="HU114" s="9"/>
      <c r="HV114" s="9"/>
      <c r="HW114" s="9"/>
      <c r="HX114" s="9"/>
      <c r="HY114" s="9"/>
      <c r="HZ114" s="9"/>
      <c r="IA114" s="9"/>
      <c r="IB114" s="9"/>
      <c r="IC114" s="9"/>
      <c r="ID114" s="9"/>
      <c r="IE114" s="9"/>
      <c r="IF114" s="9"/>
      <c r="IG114" s="9"/>
      <c r="IH114" s="9"/>
      <c r="II114" s="9"/>
      <c r="IJ114" s="9"/>
      <c r="IK114" s="9"/>
      <c r="IL114" s="9"/>
      <c r="IM114" s="9"/>
      <c r="IN114" s="9"/>
      <c r="IO114" s="9"/>
      <c r="IP114" s="9"/>
      <c r="IQ114" s="9"/>
      <c r="IR114" s="9"/>
      <c r="IS114" s="9"/>
      <c r="IT114" s="9"/>
      <c r="IU114" s="9"/>
      <c r="IV114" s="9"/>
      <c r="IW114" s="9"/>
    </row>
    <row r="115" customFormat="false" ht="18" hidden="false" customHeight="true" outlineLevel="0" collapsed="false">
      <c r="A115" s="120"/>
      <c r="C115" s="49"/>
      <c r="E115" s="1"/>
      <c r="G115" s="122"/>
      <c r="H115" s="9"/>
      <c r="J115" s="50"/>
      <c r="K115" s="51"/>
      <c r="M115" s="52"/>
      <c r="P115" s="1"/>
      <c r="U115" s="9"/>
      <c r="V115" s="82"/>
      <c r="W115" s="9"/>
      <c r="X115" s="9"/>
      <c r="Y115" s="9"/>
      <c r="Z115" s="2" t="n">
        <f aca="false">I115+K115</f>
        <v>0</v>
      </c>
      <c r="AA115" s="2" t="n">
        <f aca="false">N115</f>
        <v>0</v>
      </c>
      <c r="AB115" s="2" t="n">
        <v>1</v>
      </c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9"/>
      <c r="CJ115" s="9"/>
      <c r="CK115" s="9"/>
      <c r="CL115" s="9"/>
      <c r="CM115" s="9"/>
      <c r="CN115" s="9"/>
      <c r="CO115" s="9"/>
      <c r="CP115" s="9"/>
      <c r="CQ115" s="9"/>
      <c r="CR115" s="9"/>
      <c r="CS115" s="9"/>
      <c r="CT115" s="9"/>
      <c r="CU115" s="9"/>
      <c r="CV115" s="9"/>
      <c r="CW115" s="9"/>
      <c r="CX115" s="9"/>
      <c r="CY115" s="9"/>
      <c r="CZ115" s="9"/>
      <c r="DA115" s="9"/>
      <c r="DB115" s="9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  <c r="EY115" s="9"/>
      <c r="EZ115" s="9"/>
      <c r="FA115" s="9"/>
      <c r="FB115" s="9"/>
      <c r="FC115" s="9"/>
      <c r="FD115" s="9"/>
      <c r="FE115" s="9"/>
      <c r="FF115" s="9"/>
      <c r="FG115" s="9"/>
      <c r="FH115" s="9"/>
      <c r="FI115" s="9"/>
      <c r="FJ115" s="9"/>
      <c r="FK115" s="9"/>
      <c r="FL115" s="9"/>
      <c r="FM115" s="9"/>
      <c r="FN115" s="9"/>
      <c r="FO115" s="9"/>
      <c r="FP115" s="9"/>
      <c r="FQ115" s="9"/>
      <c r="FR115" s="9"/>
      <c r="FS115" s="9"/>
      <c r="FT115" s="9"/>
      <c r="FU115" s="9"/>
      <c r="FV115" s="9"/>
      <c r="FW115" s="9"/>
      <c r="FX115" s="9"/>
      <c r="FY115" s="9"/>
      <c r="FZ115" s="9"/>
      <c r="GA115" s="9"/>
      <c r="GB115" s="9"/>
      <c r="GC115" s="9"/>
      <c r="GD115" s="9"/>
      <c r="GE115" s="9"/>
      <c r="GF115" s="9"/>
      <c r="GG115" s="9"/>
      <c r="GH115" s="9"/>
      <c r="GI115" s="9"/>
      <c r="GJ115" s="9"/>
      <c r="GK115" s="9"/>
      <c r="GL115" s="9"/>
      <c r="GM115" s="9"/>
      <c r="GN115" s="9"/>
      <c r="GO115" s="9"/>
      <c r="GP115" s="9"/>
      <c r="GQ115" s="9"/>
      <c r="GR115" s="9"/>
      <c r="GS115" s="9"/>
      <c r="GT115" s="9"/>
      <c r="GU115" s="9"/>
      <c r="GV115" s="9"/>
      <c r="GW115" s="9"/>
      <c r="GX115" s="9"/>
      <c r="GY115" s="9"/>
      <c r="GZ115" s="9"/>
      <c r="HA115" s="9"/>
      <c r="HB115" s="9"/>
      <c r="HC115" s="9"/>
      <c r="HD115" s="9"/>
      <c r="HE115" s="9"/>
      <c r="HF115" s="9"/>
      <c r="HG115" s="9"/>
      <c r="HH115" s="9"/>
      <c r="HI115" s="9"/>
      <c r="HJ115" s="9"/>
      <c r="HK115" s="9"/>
      <c r="HL115" s="9"/>
      <c r="HM115" s="9"/>
      <c r="HN115" s="9"/>
      <c r="HO115" s="9"/>
      <c r="HP115" s="9"/>
      <c r="HQ115" s="9"/>
      <c r="HR115" s="9"/>
      <c r="HS115" s="9"/>
      <c r="HT115" s="9"/>
      <c r="HU115" s="9"/>
      <c r="HV115" s="9"/>
      <c r="HW115" s="9"/>
      <c r="HX115" s="9"/>
      <c r="HY115" s="9"/>
      <c r="HZ115" s="9"/>
      <c r="IA115" s="9"/>
      <c r="IB115" s="9"/>
      <c r="IC115" s="9"/>
      <c r="ID115" s="9"/>
      <c r="IE115" s="9"/>
      <c r="IF115" s="9"/>
      <c r="IG115" s="9"/>
      <c r="IH115" s="9"/>
      <c r="II115" s="9"/>
      <c r="IJ115" s="9"/>
      <c r="IK115" s="9"/>
      <c r="IL115" s="9"/>
      <c r="IM115" s="9"/>
      <c r="IN115" s="9"/>
      <c r="IO115" s="9"/>
      <c r="IP115" s="9"/>
      <c r="IQ115" s="9"/>
      <c r="IR115" s="9"/>
      <c r="IS115" s="9"/>
      <c r="IT115" s="9"/>
      <c r="IU115" s="9"/>
      <c r="IV115" s="9"/>
      <c r="IW115" s="9"/>
    </row>
    <row r="116" customFormat="false" ht="18" hidden="false" customHeight="true" outlineLevel="0" collapsed="false">
      <c r="A116" s="123" t="s">
        <v>214</v>
      </c>
      <c r="B116" s="123"/>
      <c r="C116" s="124"/>
      <c r="D116" s="124"/>
      <c r="E116" s="125"/>
      <c r="F116" s="124"/>
      <c r="G116" s="123"/>
      <c r="H116" s="124"/>
      <c r="I116" s="126" t="n">
        <f aca="false">SUBTOTAL(9,I10:I115)</f>
        <v>16752482</v>
      </c>
      <c r="J116" s="127"/>
      <c r="K116" s="128" t="n">
        <f aca="false">SUBTOTAL(9,K10:K115)</f>
        <v>15367445</v>
      </c>
      <c r="L116" s="127"/>
      <c r="M116" s="129" t="n">
        <f aca="false">SUBTOTAL(9,M10:M115)</f>
        <v>355.609525</v>
      </c>
      <c r="N116" s="130" t="n">
        <f aca="false">SUM(N10:N115)</f>
        <v>355604.525</v>
      </c>
      <c r="P116" s="1"/>
      <c r="V116" s="82"/>
      <c r="Y116" s="131"/>
      <c r="Z116" s="2" t="n">
        <f aca="false">I116+K116</f>
        <v>32119927</v>
      </c>
      <c r="AA116" s="2" t="n">
        <f aca="false">N116</f>
        <v>355604.525</v>
      </c>
      <c r="AB116" s="2" t="n">
        <v>1</v>
      </c>
    </row>
    <row r="117" customFormat="false" ht="18" hidden="false" customHeight="true" outlineLevel="0" collapsed="false">
      <c r="C117" s="9"/>
      <c r="J117" s="5"/>
      <c r="L117" s="5"/>
      <c r="V117" s="82"/>
      <c r="Z117" s="2" t="n">
        <f aca="false">I117+K117</f>
        <v>0</v>
      </c>
      <c r="AA117" s="2" t="n">
        <f aca="false">N117</f>
        <v>0</v>
      </c>
      <c r="AB117" s="2" t="n">
        <v>1</v>
      </c>
    </row>
    <row r="118" customFormat="false" ht="18" hidden="false" customHeight="true" outlineLevel="0" collapsed="false">
      <c r="A118" s="56"/>
      <c r="C118" s="9"/>
      <c r="J118" s="5"/>
      <c r="L118" s="5"/>
      <c r="V118" s="82"/>
      <c r="Z118" s="2" t="n">
        <f aca="false">I118+K118</f>
        <v>0</v>
      </c>
      <c r="AA118" s="2" t="n">
        <f aca="false">N118</f>
        <v>0</v>
      </c>
      <c r="AB118" s="2" t="n">
        <v>1</v>
      </c>
    </row>
    <row r="119" customFormat="false" ht="18" hidden="false" customHeight="true" outlineLevel="0" collapsed="false">
      <c r="A119" s="56"/>
      <c r="C119" s="9"/>
      <c r="J119" s="5"/>
      <c r="L119" s="5"/>
      <c r="V119" s="82"/>
      <c r="Z119" s="2" t="n">
        <f aca="false">I119+K119</f>
        <v>0</v>
      </c>
      <c r="AA119" s="2" t="n">
        <f aca="false">N119</f>
        <v>0</v>
      </c>
      <c r="AB119" s="2" t="n">
        <v>1</v>
      </c>
    </row>
    <row r="120" customFormat="false" ht="18" hidden="false" customHeight="true" outlineLevel="0" collapsed="false">
      <c r="A120" s="56"/>
      <c r="C120" s="9"/>
      <c r="J120" s="5"/>
      <c r="L120" s="5"/>
      <c r="V120" s="82"/>
      <c r="Z120" s="2" t="n">
        <f aca="false">I120+K120</f>
        <v>0</v>
      </c>
      <c r="AA120" s="2" t="n">
        <f aca="false">N120</f>
        <v>0</v>
      </c>
      <c r="AB120" s="2" t="n">
        <v>1</v>
      </c>
    </row>
    <row r="121" customFormat="false" ht="18" hidden="false" customHeight="true" outlineLevel="0" collapsed="false">
      <c r="A121" s="56"/>
      <c r="C121" s="9"/>
      <c r="J121" s="5"/>
      <c r="L121" s="5"/>
      <c r="V121" s="82"/>
      <c r="Z121" s="2" t="n">
        <f aca="false">I121+K121</f>
        <v>0</v>
      </c>
      <c r="AA121" s="2" t="n">
        <f aca="false">N121</f>
        <v>0</v>
      </c>
      <c r="AB121" s="2" t="n">
        <v>1</v>
      </c>
    </row>
    <row r="122" customFormat="false" ht="18" hidden="false" customHeight="true" outlineLevel="0" collapsed="false">
      <c r="A122" s="56"/>
      <c r="C122" s="9"/>
      <c r="J122" s="5"/>
      <c r="L122" s="5"/>
      <c r="V122" s="82"/>
      <c r="Z122" s="2" t="n">
        <f aca="false">I122+K122</f>
        <v>0</v>
      </c>
      <c r="AA122" s="2" t="n">
        <f aca="false">N122</f>
        <v>0</v>
      </c>
      <c r="AB122" s="2" t="n">
        <v>1</v>
      </c>
    </row>
    <row r="123" customFormat="false" ht="18" hidden="false" customHeight="true" outlineLevel="0" collapsed="false">
      <c r="A123" s="56"/>
      <c r="C123" s="9"/>
      <c r="J123" s="5"/>
      <c r="L123" s="5"/>
      <c r="V123" s="82"/>
      <c r="Z123" s="2" t="n">
        <f aca="false">I123+K123</f>
        <v>0</v>
      </c>
      <c r="AA123" s="2" t="n">
        <f aca="false">N123</f>
        <v>0</v>
      </c>
      <c r="AB123" s="2" t="n">
        <v>1</v>
      </c>
    </row>
    <row r="124" customFormat="false" ht="18" hidden="false" customHeight="true" outlineLevel="0" collapsed="false">
      <c r="A124" s="56"/>
      <c r="B124" s="132"/>
      <c r="C124" s="9"/>
      <c r="J124" s="5"/>
      <c r="L124" s="5"/>
      <c r="V124" s="82"/>
      <c r="Z124" s="2" t="n">
        <f aca="false">I124+K124</f>
        <v>0</v>
      </c>
      <c r="AA124" s="2" t="n">
        <f aca="false">N124</f>
        <v>0</v>
      </c>
      <c r="AB124" s="2" t="n">
        <v>1</v>
      </c>
    </row>
    <row r="125" customFormat="false" ht="18" hidden="false" customHeight="true" outlineLevel="0" collapsed="false">
      <c r="A125" s="56"/>
      <c r="B125" s="132"/>
      <c r="C125" s="9"/>
      <c r="J125" s="5"/>
      <c r="L125" s="5"/>
      <c r="V125" s="82"/>
      <c r="Z125" s="2" t="n">
        <f aca="false">I125+K125</f>
        <v>0</v>
      </c>
      <c r="AA125" s="2" t="n">
        <f aca="false">N125</f>
        <v>0</v>
      </c>
      <c r="AB125" s="2" t="n">
        <v>1</v>
      </c>
    </row>
    <row r="126" customFormat="false" ht="18" hidden="false" customHeight="true" outlineLevel="0" collapsed="false">
      <c r="A126" s="56"/>
      <c r="B126" s="132"/>
      <c r="C126" s="9"/>
      <c r="J126" s="5"/>
      <c r="L126" s="5"/>
      <c r="V126" s="82"/>
      <c r="Z126" s="2" t="n">
        <f aca="false">I126+K126</f>
        <v>0</v>
      </c>
      <c r="AA126" s="2" t="n">
        <f aca="false">N126</f>
        <v>0</v>
      </c>
      <c r="AB126" s="2" t="n">
        <v>1</v>
      </c>
    </row>
    <row r="127" customFormat="false" ht="18" hidden="false" customHeight="true" outlineLevel="0" collapsed="false">
      <c r="A127" s="56"/>
      <c r="B127" s="132"/>
      <c r="C127" s="9"/>
      <c r="J127" s="5"/>
      <c r="L127" s="5"/>
      <c r="V127" s="82"/>
      <c r="Z127" s="2" t="n">
        <f aca="false">I127+K127</f>
        <v>0</v>
      </c>
      <c r="AA127" s="2" t="n">
        <f aca="false">N127</f>
        <v>0</v>
      </c>
      <c r="AB127" s="2" t="n">
        <v>1</v>
      </c>
    </row>
    <row r="128" customFormat="false" ht="18" hidden="false" customHeight="true" outlineLevel="0" collapsed="false">
      <c r="A128" s="56"/>
      <c r="C128" s="9"/>
      <c r="J128" s="5"/>
      <c r="L128" s="5"/>
      <c r="V128" s="82"/>
      <c r="Z128" s="2" t="n">
        <f aca="false">I128+K128</f>
        <v>0</v>
      </c>
      <c r="AA128" s="2" t="n">
        <f aca="false">N128</f>
        <v>0</v>
      </c>
      <c r="AB128" s="2" t="n">
        <v>1</v>
      </c>
    </row>
    <row r="129" customFormat="false" ht="18" hidden="false" customHeight="true" outlineLevel="0" collapsed="false">
      <c r="A129" s="56"/>
      <c r="C129" s="9"/>
      <c r="J129" s="5"/>
      <c r="L129" s="5"/>
      <c r="V129" s="82"/>
      <c r="Z129" s="2" t="n">
        <f aca="false">I129+K129</f>
        <v>0</v>
      </c>
      <c r="AA129" s="2" t="n">
        <f aca="false">N129</f>
        <v>0</v>
      </c>
      <c r="AB129" s="2" t="n">
        <v>1</v>
      </c>
    </row>
    <row r="130" customFormat="false" ht="18" hidden="false" customHeight="true" outlineLevel="0" collapsed="false">
      <c r="A130" s="56"/>
      <c r="C130" s="9"/>
      <c r="J130" s="5"/>
      <c r="L130" s="5"/>
      <c r="V130" s="82"/>
      <c r="Z130" s="2" t="n">
        <f aca="false">I130+K130</f>
        <v>0</v>
      </c>
      <c r="AA130" s="2" t="n">
        <f aca="false">N130</f>
        <v>0</v>
      </c>
      <c r="AB130" s="2" t="n">
        <v>1</v>
      </c>
    </row>
    <row r="131" customFormat="false" ht="18" hidden="false" customHeight="true" outlineLevel="0" collapsed="false">
      <c r="A131" s="56"/>
      <c r="C131" s="9"/>
      <c r="J131" s="5"/>
      <c r="L131" s="5"/>
      <c r="V131" s="82"/>
      <c r="Z131" s="2" t="n">
        <f aca="false">I131+K131</f>
        <v>0</v>
      </c>
      <c r="AA131" s="2" t="n">
        <f aca="false">N131</f>
        <v>0</v>
      </c>
      <c r="AB131" s="2" t="n">
        <v>1</v>
      </c>
    </row>
    <row r="132" customFormat="false" ht="18" hidden="false" customHeight="true" outlineLevel="0" collapsed="false">
      <c r="A132" s="56"/>
      <c r="C132" s="9"/>
      <c r="J132" s="5"/>
      <c r="L132" s="5"/>
      <c r="V132" s="82"/>
      <c r="Z132" s="2" t="n">
        <f aca="false">I132+K132</f>
        <v>0</v>
      </c>
      <c r="AA132" s="2" t="n">
        <f aca="false">N132</f>
        <v>0</v>
      </c>
      <c r="AB132" s="2" t="n">
        <v>1</v>
      </c>
    </row>
    <row r="133" customFormat="false" ht="18" hidden="false" customHeight="true" outlineLevel="0" collapsed="false">
      <c r="A133" s="56"/>
      <c r="C133" s="9"/>
      <c r="J133" s="5"/>
      <c r="L133" s="5"/>
      <c r="V133" s="82"/>
      <c r="Z133" s="2" t="n">
        <f aca="false">I133+K133</f>
        <v>0</v>
      </c>
      <c r="AA133" s="2" t="n">
        <f aca="false">N133</f>
        <v>0</v>
      </c>
      <c r="AB133" s="2" t="n">
        <v>1</v>
      </c>
    </row>
    <row r="134" customFormat="false" ht="18" hidden="false" customHeight="true" outlineLevel="0" collapsed="false">
      <c r="A134" s="56"/>
      <c r="C134" s="9"/>
      <c r="J134" s="5"/>
      <c r="L134" s="5"/>
      <c r="V134" s="82"/>
      <c r="Z134" s="2" t="n">
        <f aca="false">I134+K134</f>
        <v>0</v>
      </c>
      <c r="AA134" s="2" t="n">
        <f aca="false">N134</f>
        <v>0</v>
      </c>
      <c r="AB134" s="2" t="n">
        <v>1</v>
      </c>
    </row>
    <row r="135" customFormat="false" ht="18" hidden="false" customHeight="true" outlineLevel="0" collapsed="false">
      <c r="A135" s="56"/>
      <c r="C135" s="9"/>
      <c r="J135" s="5"/>
      <c r="L135" s="5"/>
      <c r="V135" s="82"/>
      <c r="Z135" s="2" t="n">
        <f aca="false">I135+K135</f>
        <v>0</v>
      </c>
      <c r="AA135" s="2" t="n">
        <f aca="false">N135</f>
        <v>0</v>
      </c>
      <c r="AB135" s="2" t="n">
        <v>1</v>
      </c>
    </row>
    <row r="136" customFormat="false" ht="18" hidden="false" customHeight="true" outlineLevel="0" collapsed="false">
      <c r="A136" s="56"/>
      <c r="C136" s="9"/>
      <c r="J136" s="5"/>
      <c r="L136" s="5"/>
      <c r="V136" s="82"/>
      <c r="Z136" s="2" t="n">
        <f aca="false">I136+K136</f>
        <v>0</v>
      </c>
      <c r="AA136" s="2" t="n">
        <f aca="false">N136</f>
        <v>0</v>
      </c>
      <c r="AB136" s="2" t="n">
        <v>1</v>
      </c>
    </row>
    <row r="137" customFormat="false" ht="18" hidden="false" customHeight="true" outlineLevel="0" collapsed="false">
      <c r="A137" s="56"/>
      <c r="C137" s="9"/>
      <c r="J137" s="5"/>
      <c r="L137" s="5"/>
      <c r="V137" s="82"/>
      <c r="Z137" s="2" t="n">
        <f aca="false">I137+K137</f>
        <v>0</v>
      </c>
      <c r="AA137" s="2" t="n">
        <f aca="false">N137</f>
        <v>0</v>
      </c>
      <c r="AB137" s="2" t="n">
        <v>1</v>
      </c>
    </row>
    <row r="138" customFormat="false" ht="18" hidden="false" customHeight="true" outlineLevel="0" collapsed="false">
      <c r="A138" s="56"/>
      <c r="C138" s="9"/>
      <c r="J138" s="5"/>
      <c r="L138" s="5"/>
      <c r="V138" s="82"/>
      <c r="Z138" s="2" t="n">
        <f aca="false">I138+K138</f>
        <v>0</v>
      </c>
      <c r="AA138" s="2" t="n">
        <f aca="false">N138</f>
        <v>0</v>
      </c>
      <c r="AB138" s="2" t="n">
        <v>1</v>
      </c>
    </row>
    <row r="139" customFormat="false" ht="18" hidden="false" customHeight="true" outlineLevel="0" collapsed="false">
      <c r="A139" s="56"/>
      <c r="C139" s="9"/>
      <c r="J139" s="5"/>
      <c r="L139" s="5"/>
      <c r="V139" s="82"/>
      <c r="Z139" s="2" t="n">
        <f aca="false">I139+K139</f>
        <v>0</v>
      </c>
      <c r="AA139" s="2" t="n">
        <f aca="false">N139</f>
        <v>0</v>
      </c>
      <c r="AB139" s="2" t="n">
        <v>1</v>
      </c>
    </row>
    <row r="140" customFormat="false" ht="18" hidden="false" customHeight="true" outlineLevel="0" collapsed="false">
      <c r="A140" s="56"/>
      <c r="C140" s="9"/>
      <c r="J140" s="5"/>
      <c r="L140" s="5"/>
      <c r="V140" s="82"/>
      <c r="Z140" s="2" t="n">
        <f aca="false">I140+K140</f>
        <v>0</v>
      </c>
      <c r="AA140" s="2" t="n">
        <f aca="false">N140</f>
        <v>0</v>
      </c>
      <c r="AB140" s="2" t="n">
        <v>1</v>
      </c>
    </row>
    <row r="141" customFormat="false" ht="18" hidden="false" customHeight="true" outlineLevel="0" collapsed="false">
      <c r="A141" s="56"/>
      <c r="C141" s="9"/>
      <c r="J141" s="5"/>
      <c r="L141" s="5"/>
      <c r="V141" s="82"/>
      <c r="Z141" s="2" t="n">
        <f aca="false">I141+K141</f>
        <v>0</v>
      </c>
      <c r="AA141" s="2" t="n">
        <f aca="false">N141</f>
        <v>0</v>
      </c>
      <c r="AB141" s="2" t="n">
        <v>1</v>
      </c>
    </row>
    <row r="142" customFormat="false" ht="18" hidden="false" customHeight="true" outlineLevel="0" collapsed="false">
      <c r="A142" s="56"/>
      <c r="C142" s="9"/>
      <c r="J142" s="5"/>
      <c r="L142" s="5"/>
      <c r="V142" s="82"/>
      <c r="Z142" s="2" t="n">
        <f aca="false">I142+K142</f>
        <v>0</v>
      </c>
      <c r="AA142" s="2" t="n">
        <f aca="false">N142</f>
        <v>0</v>
      </c>
      <c r="AB142" s="2" t="n">
        <v>1</v>
      </c>
    </row>
    <row r="143" customFormat="false" ht="18" hidden="false" customHeight="true" outlineLevel="0" collapsed="false">
      <c r="A143" s="56"/>
      <c r="C143" s="9"/>
      <c r="J143" s="5"/>
      <c r="L143" s="5"/>
      <c r="V143" s="82"/>
      <c r="Z143" s="2" t="n">
        <f aca="false">I143+K143</f>
        <v>0</v>
      </c>
      <c r="AA143" s="2" t="n">
        <f aca="false">N143</f>
        <v>0</v>
      </c>
      <c r="AB143" s="2" t="n">
        <v>1</v>
      </c>
    </row>
    <row r="144" customFormat="false" ht="18" hidden="false" customHeight="true" outlineLevel="0" collapsed="false">
      <c r="A144" s="56"/>
      <c r="C144" s="9"/>
      <c r="J144" s="5"/>
      <c r="L144" s="5"/>
      <c r="V144" s="82"/>
      <c r="Z144" s="2" t="n">
        <f aca="false">I144+K144</f>
        <v>0</v>
      </c>
      <c r="AA144" s="2" t="n">
        <f aca="false">N144</f>
        <v>0</v>
      </c>
      <c r="AB144" s="2" t="n">
        <v>1</v>
      </c>
    </row>
    <row r="145" customFormat="false" ht="18" hidden="false" customHeight="true" outlineLevel="0" collapsed="false">
      <c r="A145" s="56"/>
      <c r="C145" s="9"/>
      <c r="J145" s="5"/>
      <c r="L145" s="5"/>
      <c r="V145" s="82"/>
      <c r="Z145" s="2" t="n">
        <f aca="false">I145+K145</f>
        <v>0</v>
      </c>
      <c r="AA145" s="2" t="n">
        <f aca="false">N145</f>
        <v>0</v>
      </c>
      <c r="AB145" s="2" t="n">
        <v>1</v>
      </c>
    </row>
    <row r="146" customFormat="false" ht="18" hidden="false" customHeight="true" outlineLevel="0" collapsed="false">
      <c r="A146" s="56"/>
      <c r="C146" s="9"/>
      <c r="J146" s="5"/>
      <c r="L146" s="5"/>
      <c r="V146" s="82"/>
      <c r="Z146" s="2" t="n">
        <f aca="false">I146+K146</f>
        <v>0</v>
      </c>
      <c r="AA146" s="2" t="n">
        <f aca="false">N146</f>
        <v>0</v>
      </c>
      <c r="AB146" s="2" t="n">
        <v>1</v>
      </c>
    </row>
    <row r="147" customFormat="false" ht="18" hidden="false" customHeight="true" outlineLevel="0" collapsed="false">
      <c r="A147" s="56"/>
      <c r="C147" s="9"/>
      <c r="J147" s="5"/>
      <c r="L147" s="5"/>
      <c r="V147" s="82"/>
      <c r="Z147" s="2" t="n">
        <f aca="false">I147+K147</f>
        <v>0</v>
      </c>
      <c r="AA147" s="2" t="n">
        <f aca="false">N147</f>
        <v>0</v>
      </c>
      <c r="AB147" s="2" t="n">
        <v>1</v>
      </c>
    </row>
    <row r="148" customFormat="false" ht="18" hidden="false" customHeight="true" outlineLevel="0" collapsed="false">
      <c r="A148" s="56"/>
      <c r="C148" s="9"/>
      <c r="J148" s="5"/>
      <c r="L148" s="5"/>
      <c r="V148" s="82"/>
      <c r="Z148" s="2" t="n">
        <f aca="false">I148+K148</f>
        <v>0</v>
      </c>
      <c r="AA148" s="2" t="n">
        <f aca="false">N148</f>
        <v>0</v>
      </c>
      <c r="AB148" s="2" t="n">
        <v>1</v>
      </c>
    </row>
    <row r="149" customFormat="false" ht="18" hidden="false" customHeight="true" outlineLevel="0" collapsed="false">
      <c r="A149" s="56"/>
      <c r="C149" s="9"/>
      <c r="J149" s="5"/>
      <c r="L149" s="5"/>
      <c r="V149" s="82"/>
      <c r="Z149" s="2" t="n">
        <f aca="false">I149+K149</f>
        <v>0</v>
      </c>
      <c r="AA149" s="2" t="n">
        <f aca="false">N149</f>
        <v>0</v>
      </c>
      <c r="AB149" s="2" t="n">
        <v>1</v>
      </c>
    </row>
    <row r="150" customFormat="false" ht="18" hidden="false" customHeight="true" outlineLevel="0" collapsed="false">
      <c r="A150" s="56"/>
      <c r="C150" s="9"/>
      <c r="J150" s="5"/>
      <c r="L150" s="5"/>
      <c r="V150" s="82"/>
      <c r="Z150" s="2" t="n">
        <f aca="false">I150+K150</f>
        <v>0</v>
      </c>
      <c r="AA150" s="2" t="n">
        <f aca="false">N150</f>
        <v>0</v>
      </c>
      <c r="AB150" s="2" t="n">
        <v>1</v>
      </c>
    </row>
    <row r="151" customFormat="false" ht="18" hidden="false" customHeight="true" outlineLevel="0" collapsed="false">
      <c r="A151" s="56"/>
      <c r="C151" s="9"/>
      <c r="J151" s="5"/>
      <c r="L151" s="5"/>
      <c r="V151" s="82"/>
      <c r="Z151" s="2" t="n">
        <f aca="false">I151+K151</f>
        <v>0</v>
      </c>
      <c r="AA151" s="2" t="n">
        <f aca="false">N151</f>
        <v>0</v>
      </c>
      <c r="AB151" s="2" t="n">
        <v>1</v>
      </c>
    </row>
    <row r="152" customFormat="false" ht="18" hidden="false" customHeight="true" outlineLevel="0" collapsed="false">
      <c r="A152" s="56"/>
      <c r="V152" s="82"/>
      <c r="Z152" s="2" t="n">
        <f aca="false">I152+K152</f>
        <v>0</v>
      </c>
      <c r="AA152" s="2" t="n">
        <f aca="false">N152</f>
        <v>0</v>
      </c>
      <c r="AB152" s="2" t="n">
        <v>1</v>
      </c>
    </row>
    <row r="153" customFormat="false" ht="18" hidden="false" customHeight="true" outlineLevel="0" collapsed="false">
      <c r="V153" s="82"/>
      <c r="Z153" s="2" t="n">
        <f aca="false">I153+K153</f>
        <v>0</v>
      </c>
      <c r="AA153" s="2" t="n">
        <f aca="false">N153</f>
        <v>0</v>
      </c>
      <c r="AB153" s="2" t="n">
        <v>1</v>
      </c>
    </row>
    <row r="154" customFormat="false" ht="18" hidden="false" customHeight="true" outlineLevel="0" collapsed="false">
      <c r="V154" s="82"/>
      <c r="Z154" s="2" t="n">
        <f aca="false">I154+K154</f>
        <v>0</v>
      </c>
      <c r="AA154" s="2" t="n">
        <f aca="false">N154</f>
        <v>0</v>
      </c>
      <c r="AB154" s="2" t="n">
        <v>1</v>
      </c>
    </row>
    <row r="155" customFormat="false" ht="18" hidden="false" customHeight="true" outlineLevel="0" collapsed="false">
      <c r="V155" s="82"/>
      <c r="Z155" s="2" t="n">
        <f aca="false">I155+K155</f>
        <v>0</v>
      </c>
      <c r="AA155" s="2" t="n">
        <f aca="false">N155</f>
        <v>0</v>
      </c>
      <c r="AB155" s="2" t="n">
        <v>1</v>
      </c>
    </row>
    <row r="156" customFormat="false" ht="18" hidden="false" customHeight="true" outlineLevel="0" collapsed="false">
      <c r="Z156" s="2" t="n">
        <f aca="false">I156+K156</f>
        <v>0</v>
      </c>
      <c r="AA156" s="2" t="n">
        <f aca="false">N156</f>
        <v>0</v>
      </c>
      <c r="AB156" s="2" t="n">
        <v>1</v>
      </c>
    </row>
    <row r="157" customFormat="false" ht="18" hidden="false" customHeight="true" outlineLevel="0" collapsed="false">
      <c r="Z157" s="2" t="n">
        <f aca="false">I157+K157</f>
        <v>0</v>
      </c>
      <c r="AA157" s="2" t="n">
        <f aca="false">N157</f>
        <v>0</v>
      </c>
      <c r="AB157" s="2" t="n">
        <v>1</v>
      </c>
    </row>
    <row r="158" customFormat="false" ht="18" hidden="false" customHeight="true" outlineLevel="0" collapsed="false">
      <c r="Z158" s="2" t="n">
        <f aca="false">I158+K158</f>
        <v>0</v>
      </c>
      <c r="AA158" s="2" t="n">
        <f aca="false">N158</f>
        <v>0</v>
      </c>
      <c r="AB158" s="2" t="n">
        <v>1</v>
      </c>
    </row>
    <row r="159" customFormat="false" ht="18" hidden="false" customHeight="true" outlineLevel="0" collapsed="false">
      <c r="Z159" s="2" t="n">
        <f aca="false">I159+K159</f>
        <v>0</v>
      </c>
      <c r="AA159" s="2" t="n">
        <f aca="false">N159</f>
        <v>0</v>
      </c>
      <c r="AB159" s="2" t="n">
        <v>1</v>
      </c>
    </row>
    <row r="160" customFormat="false" ht="18" hidden="false" customHeight="true" outlineLevel="0" collapsed="false">
      <c r="Z160" s="2" t="n">
        <f aca="false">I160+K160</f>
        <v>0</v>
      </c>
      <c r="AA160" s="2" t="n">
        <f aca="false">N160</f>
        <v>0</v>
      </c>
      <c r="AB160" s="2" t="n">
        <v>1</v>
      </c>
    </row>
    <row r="161" customFormat="false" ht="18" hidden="false" customHeight="true" outlineLevel="0" collapsed="false">
      <c r="Z161" s="2" t="n">
        <f aca="false">I161+K161</f>
        <v>0</v>
      </c>
      <c r="AA161" s="2" t="n">
        <f aca="false">N161</f>
        <v>0</v>
      </c>
      <c r="AB161" s="2" t="n">
        <v>1</v>
      </c>
    </row>
    <row r="162" customFormat="false" ht="18" hidden="false" customHeight="true" outlineLevel="0" collapsed="false">
      <c r="Z162" s="2" t="n">
        <f aca="false">I162+K162</f>
        <v>0</v>
      </c>
      <c r="AA162" s="2" t="n">
        <f aca="false">N162</f>
        <v>0</v>
      </c>
      <c r="AB162" s="2" t="n">
        <v>1</v>
      </c>
    </row>
    <row r="163" customFormat="false" ht="18" hidden="false" customHeight="true" outlineLevel="0" collapsed="false">
      <c r="Z163" s="2" t="n">
        <f aca="false">I163+K163</f>
        <v>0</v>
      </c>
      <c r="AA163" s="2" t="n">
        <f aca="false">N163</f>
        <v>0</v>
      </c>
      <c r="AB163" s="2" t="n">
        <v>1</v>
      </c>
    </row>
    <row r="164" customFormat="false" ht="18" hidden="false" customHeight="true" outlineLevel="0" collapsed="false">
      <c r="Z164" s="2" t="n">
        <f aca="false">I164+K164</f>
        <v>0</v>
      </c>
      <c r="AA164" s="2" t="n">
        <f aca="false">N164</f>
        <v>0</v>
      </c>
      <c r="AB164" s="2" t="n">
        <v>1</v>
      </c>
    </row>
    <row r="165" customFormat="false" ht="18" hidden="false" customHeight="true" outlineLevel="0" collapsed="false">
      <c r="Z165" s="2" t="n">
        <f aca="false">I165+K165</f>
        <v>0</v>
      </c>
      <c r="AA165" s="2" t="n">
        <f aca="false">N165</f>
        <v>0</v>
      </c>
      <c r="AB165" s="2" t="n">
        <v>1</v>
      </c>
    </row>
    <row r="166" customFormat="false" ht="18" hidden="false" customHeight="true" outlineLevel="0" collapsed="false">
      <c r="Z166" s="2" t="n">
        <f aca="false">I166+K166</f>
        <v>0</v>
      </c>
      <c r="AA166" s="2" t="n">
        <f aca="false">N166</f>
        <v>0</v>
      </c>
      <c r="AB166" s="2" t="n">
        <v>1</v>
      </c>
    </row>
    <row r="167" customFormat="false" ht="18" hidden="false" customHeight="true" outlineLevel="0" collapsed="false">
      <c r="Z167" s="2" t="n">
        <f aca="false">I167+K167</f>
        <v>0</v>
      </c>
      <c r="AA167" s="2" t="n">
        <f aca="false">N167</f>
        <v>0</v>
      </c>
      <c r="AB167" s="2" t="n">
        <v>1</v>
      </c>
    </row>
    <row r="168" customFormat="false" ht="18" hidden="false" customHeight="true" outlineLevel="0" collapsed="false">
      <c r="Z168" s="2" t="n">
        <f aca="false">I168+K168</f>
        <v>0</v>
      </c>
      <c r="AA168" s="2" t="n">
        <f aca="false">N168</f>
        <v>0</v>
      </c>
      <c r="AB168" s="2" t="n">
        <v>1</v>
      </c>
    </row>
    <row r="169" customFormat="false" ht="18" hidden="false" customHeight="true" outlineLevel="0" collapsed="false">
      <c r="Z169" s="2" t="n">
        <f aca="false">I169+K169</f>
        <v>0</v>
      </c>
      <c r="AA169" s="2" t="n">
        <f aca="false">N169</f>
        <v>0</v>
      </c>
      <c r="AB169" s="2" t="n">
        <v>1</v>
      </c>
    </row>
    <row r="170" customFormat="false" ht="18" hidden="false" customHeight="true" outlineLevel="0" collapsed="false">
      <c r="Z170" s="2" t="n">
        <f aca="false">I170+K170</f>
        <v>0</v>
      </c>
      <c r="AA170" s="2" t="n">
        <f aca="false">N170</f>
        <v>0</v>
      </c>
      <c r="AB170" s="2" t="n">
        <v>1</v>
      </c>
    </row>
    <row r="171" customFormat="false" ht="18" hidden="false" customHeight="true" outlineLevel="0" collapsed="false">
      <c r="Z171" s="2" t="n">
        <f aca="false">I171+K171</f>
        <v>0</v>
      </c>
      <c r="AA171" s="2" t="n">
        <f aca="false">N171</f>
        <v>0</v>
      </c>
      <c r="AB171" s="2" t="n">
        <v>1</v>
      </c>
    </row>
    <row r="172" customFormat="false" ht="18" hidden="false" customHeight="true" outlineLevel="0" collapsed="false">
      <c r="Z172" s="2" t="n">
        <f aca="false">I172+K172</f>
        <v>0</v>
      </c>
      <c r="AA172" s="2" t="n">
        <f aca="false">N172</f>
        <v>0</v>
      </c>
      <c r="AB172" s="2" t="n">
        <v>1</v>
      </c>
    </row>
    <row r="173" customFormat="false" ht="18" hidden="false" customHeight="true" outlineLevel="0" collapsed="false">
      <c r="Z173" s="2" t="n">
        <f aca="false">I173+K173</f>
        <v>0</v>
      </c>
      <c r="AA173" s="2" t="n">
        <f aca="false">N173</f>
        <v>0</v>
      </c>
      <c r="AB173" s="2" t="n">
        <v>1</v>
      </c>
    </row>
    <row r="174" customFormat="false" ht="18" hidden="false" customHeight="true" outlineLevel="0" collapsed="false">
      <c r="Z174" s="2" t="n">
        <f aca="false">I174+K174</f>
        <v>0</v>
      </c>
      <c r="AA174" s="2" t="n">
        <f aca="false">N174</f>
        <v>0</v>
      </c>
      <c r="AB174" s="2" t="n">
        <v>1</v>
      </c>
    </row>
    <row r="175" customFormat="false" ht="18" hidden="false" customHeight="true" outlineLevel="0" collapsed="false">
      <c r="Z175" s="2" t="n">
        <f aca="false">I175+K175</f>
        <v>0</v>
      </c>
      <c r="AA175" s="2" t="n">
        <f aca="false">N175</f>
        <v>0</v>
      </c>
      <c r="AB175" s="2" t="n">
        <v>1</v>
      </c>
    </row>
    <row r="176" customFormat="false" ht="18" hidden="false" customHeight="true" outlineLevel="0" collapsed="false">
      <c r="Z176" s="2" t="n">
        <f aca="false">I176+K176</f>
        <v>0</v>
      </c>
      <c r="AA176" s="2" t="n">
        <f aca="false">N176</f>
        <v>0</v>
      </c>
      <c r="AB176" s="2" t="n">
        <v>1</v>
      </c>
    </row>
    <row r="177" customFormat="false" ht="18" hidden="false" customHeight="true" outlineLevel="0" collapsed="false">
      <c r="Z177" s="2" t="n">
        <f aca="false">I177+K177</f>
        <v>0</v>
      </c>
      <c r="AA177" s="2" t="n">
        <f aca="false">N177</f>
        <v>0</v>
      </c>
      <c r="AB177" s="2" t="n">
        <v>1</v>
      </c>
    </row>
    <row r="178" customFormat="false" ht="18" hidden="false" customHeight="true" outlineLevel="0" collapsed="false">
      <c r="Z178" s="2" t="n">
        <f aca="false">I178+K178</f>
        <v>0</v>
      </c>
      <c r="AA178" s="2" t="n">
        <f aca="false">N178</f>
        <v>0</v>
      </c>
      <c r="AB178" s="2" t="n">
        <v>1</v>
      </c>
    </row>
    <row r="179" customFormat="false" ht="18" hidden="false" customHeight="true" outlineLevel="0" collapsed="false">
      <c r="Z179" s="2" t="n">
        <f aca="false">I179+K179</f>
        <v>0</v>
      </c>
      <c r="AA179" s="2" t="n">
        <f aca="false">N179</f>
        <v>0</v>
      </c>
      <c r="AB179" s="2" t="n">
        <v>1</v>
      </c>
    </row>
    <row r="180" customFormat="false" ht="18" hidden="false" customHeight="true" outlineLevel="0" collapsed="false">
      <c r="Z180" s="2" t="n">
        <f aca="false">I180+K180</f>
        <v>0</v>
      </c>
      <c r="AA180" s="2" t="n">
        <f aca="false">N180</f>
        <v>0</v>
      </c>
      <c r="AB180" s="2" t="n">
        <v>1</v>
      </c>
    </row>
    <row r="181" customFormat="false" ht="18" hidden="false" customHeight="true" outlineLevel="0" collapsed="false">
      <c r="Z181" s="2" t="n">
        <f aca="false">I181+K181</f>
        <v>0</v>
      </c>
      <c r="AA181" s="2" t="n">
        <f aca="false">N181</f>
        <v>0</v>
      </c>
      <c r="AB181" s="2" t="n">
        <v>1</v>
      </c>
    </row>
    <row r="182" customFormat="false" ht="18" hidden="false" customHeight="true" outlineLevel="0" collapsed="false">
      <c r="Z182" s="2" t="n">
        <f aca="false">I182+K182</f>
        <v>0</v>
      </c>
      <c r="AA182" s="2" t="n">
        <f aca="false">N182</f>
        <v>0</v>
      </c>
      <c r="AB182" s="2" t="n">
        <v>1</v>
      </c>
    </row>
    <row r="183" customFormat="false" ht="18" hidden="false" customHeight="true" outlineLevel="0" collapsed="false">
      <c r="Z183" s="2" t="n">
        <f aca="false">I183+K183</f>
        <v>0</v>
      </c>
      <c r="AA183" s="2" t="n">
        <f aca="false">N183</f>
        <v>0</v>
      </c>
      <c r="AB183" s="2" t="n">
        <v>1</v>
      </c>
    </row>
    <row r="184" customFormat="false" ht="18" hidden="false" customHeight="true" outlineLevel="0" collapsed="false">
      <c r="Z184" s="2" t="n">
        <f aca="false">I184+K184</f>
        <v>0</v>
      </c>
      <c r="AA184" s="2" t="n">
        <f aca="false">N184</f>
        <v>0</v>
      </c>
      <c r="AB184" s="2" t="n">
        <v>1</v>
      </c>
    </row>
    <row r="185" customFormat="false" ht="18" hidden="false" customHeight="true" outlineLevel="0" collapsed="false">
      <c r="Z185" s="2" t="n">
        <f aca="false">I185+K185</f>
        <v>0</v>
      </c>
      <c r="AA185" s="2" t="n">
        <f aca="false">N185</f>
        <v>0</v>
      </c>
      <c r="AB185" s="2" t="n">
        <v>1</v>
      </c>
    </row>
    <row r="186" customFormat="false" ht="18" hidden="false" customHeight="true" outlineLevel="0" collapsed="false">
      <c r="Z186" s="2" t="n">
        <f aca="false">I186+K186</f>
        <v>0</v>
      </c>
      <c r="AA186" s="2" t="n">
        <f aca="false">N186</f>
        <v>0</v>
      </c>
      <c r="AB186" s="2" t="n">
        <v>1</v>
      </c>
    </row>
    <row r="187" customFormat="false" ht="18" hidden="false" customHeight="true" outlineLevel="0" collapsed="false">
      <c r="Z187" s="2" t="n">
        <f aca="false">I187+K187</f>
        <v>0</v>
      </c>
      <c r="AA187" s="2" t="n">
        <f aca="false">N187</f>
        <v>0</v>
      </c>
      <c r="AB187" s="2" t="n">
        <v>1</v>
      </c>
    </row>
    <row r="188" customFormat="false" ht="18" hidden="false" customHeight="true" outlineLevel="0" collapsed="false">
      <c r="Z188" s="2" t="n">
        <f aca="false">I188+K188</f>
        <v>0</v>
      </c>
      <c r="AA188" s="2" t="n">
        <f aca="false">N188</f>
        <v>0</v>
      </c>
      <c r="AB188" s="2" t="n">
        <v>1</v>
      </c>
    </row>
    <row r="189" customFormat="false" ht="18" hidden="false" customHeight="true" outlineLevel="0" collapsed="false">
      <c r="Z189" s="2" t="n">
        <f aca="false">I189+K189</f>
        <v>0</v>
      </c>
      <c r="AA189" s="2" t="n">
        <f aca="false">N189</f>
        <v>0</v>
      </c>
      <c r="AB189" s="2" t="n">
        <v>1</v>
      </c>
    </row>
    <row r="190" customFormat="false" ht="18" hidden="false" customHeight="true" outlineLevel="0" collapsed="false">
      <c r="Z190" s="2" t="n">
        <f aca="false">I190+K190</f>
        <v>0</v>
      </c>
      <c r="AA190" s="2" t="n">
        <f aca="false">N190</f>
        <v>0</v>
      </c>
      <c r="AB190" s="2" t="n">
        <v>1</v>
      </c>
    </row>
    <row r="191" customFormat="false" ht="18" hidden="false" customHeight="true" outlineLevel="0" collapsed="false">
      <c r="Z191" s="2" t="n">
        <f aca="false">I191+K191</f>
        <v>0</v>
      </c>
      <c r="AA191" s="2" t="n">
        <f aca="false">N191</f>
        <v>0</v>
      </c>
      <c r="AB191" s="2" t="n">
        <v>1</v>
      </c>
    </row>
    <row r="192" customFormat="false" ht="18" hidden="false" customHeight="true" outlineLevel="0" collapsed="false">
      <c r="Z192" s="2" t="n">
        <f aca="false">I192+K192</f>
        <v>0</v>
      </c>
      <c r="AA192" s="2" t="n">
        <f aca="false">N192</f>
        <v>0</v>
      </c>
      <c r="AB192" s="2" t="n">
        <v>1</v>
      </c>
    </row>
    <row r="193" customFormat="false" ht="18" hidden="false" customHeight="true" outlineLevel="0" collapsed="false">
      <c r="Z193" s="2" t="n">
        <f aca="false">I193+K193</f>
        <v>0</v>
      </c>
      <c r="AA193" s="2" t="n">
        <f aca="false">N193</f>
        <v>0</v>
      </c>
      <c r="AB193" s="2" t="n">
        <v>1</v>
      </c>
    </row>
    <row r="194" customFormat="false" ht="18" hidden="false" customHeight="true" outlineLevel="0" collapsed="false">
      <c r="Z194" s="2" t="n">
        <f aca="false">I194+K194</f>
        <v>0</v>
      </c>
      <c r="AA194" s="2" t="n">
        <f aca="false">N194</f>
        <v>0</v>
      </c>
      <c r="AB194" s="2" t="n">
        <v>1</v>
      </c>
    </row>
    <row r="195" customFormat="false" ht="18" hidden="false" customHeight="true" outlineLevel="0" collapsed="false">
      <c r="Z195" s="2" t="n">
        <f aca="false">I195+K195</f>
        <v>0</v>
      </c>
      <c r="AA195" s="2" t="n">
        <f aca="false">N195</f>
        <v>0</v>
      </c>
      <c r="AB195" s="2" t="n">
        <v>1</v>
      </c>
    </row>
    <row r="196" customFormat="false" ht="18" hidden="false" customHeight="true" outlineLevel="0" collapsed="false">
      <c r="Z196" s="2" t="n">
        <f aca="false">I196+K196</f>
        <v>0</v>
      </c>
      <c r="AA196" s="2" t="n">
        <f aca="false">N196</f>
        <v>0</v>
      </c>
      <c r="AB196" s="2" t="n">
        <v>1</v>
      </c>
    </row>
    <row r="197" customFormat="false" ht="18" hidden="false" customHeight="true" outlineLevel="0" collapsed="false">
      <c r="Z197" s="2" t="n">
        <f aca="false">I197+K197</f>
        <v>0</v>
      </c>
      <c r="AA197" s="2" t="n">
        <f aca="false">N197</f>
        <v>0</v>
      </c>
      <c r="AB197" s="2" t="n">
        <v>1</v>
      </c>
    </row>
    <row r="198" customFormat="false" ht="18" hidden="false" customHeight="true" outlineLevel="0" collapsed="false">
      <c r="Z198" s="2" t="n">
        <f aca="false">I198+K198</f>
        <v>0</v>
      </c>
      <c r="AA198" s="2" t="n">
        <f aca="false">N198</f>
        <v>0</v>
      </c>
      <c r="AB198" s="2" t="n">
        <v>1</v>
      </c>
    </row>
    <row r="199" customFormat="false" ht="18" hidden="false" customHeight="true" outlineLevel="0" collapsed="false">
      <c r="Z199" s="2" t="n">
        <f aca="false">I199+K199</f>
        <v>0</v>
      </c>
      <c r="AA199" s="2" t="n">
        <f aca="false">N199</f>
        <v>0</v>
      </c>
      <c r="AB199" s="2" t="n">
        <v>1</v>
      </c>
    </row>
    <row r="200" customFormat="false" ht="18" hidden="false" customHeight="true" outlineLevel="0" collapsed="false">
      <c r="Z200" s="2" t="n">
        <f aca="false">I200+K200</f>
        <v>0</v>
      </c>
      <c r="AA200" s="2" t="n">
        <f aca="false">N200</f>
        <v>0</v>
      </c>
      <c r="AB200" s="2" t="n">
        <v>1</v>
      </c>
    </row>
    <row r="201" customFormat="false" ht="18" hidden="false" customHeight="true" outlineLevel="0" collapsed="false">
      <c r="Z201" s="2" t="n">
        <f aca="false">I201+K201</f>
        <v>0</v>
      </c>
      <c r="AA201" s="2" t="n">
        <f aca="false">N201</f>
        <v>0</v>
      </c>
      <c r="AB201" s="2" t="n">
        <v>1</v>
      </c>
    </row>
    <row r="202" customFormat="false" ht="18" hidden="false" customHeight="true" outlineLevel="0" collapsed="false">
      <c r="Z202" s="2" t="n">
        <f aca="false">I202+K202</f>
        <v>0</v>
      </c>
      <c r="AA202" s="2" t="n">
        <f aca="false">N202</f>
        <v>0</v>
      </c>
      <c r="AB202" s="2" t="n">
        <v>1</v>
      </c>
    </row>
    <row r="203" customFormat="false" ht="18" hidden="false" customHeight="true" outlineLevel="0" collapsed="false">
      <c r="Z203" s="2" t="n">
        <f aca="false">I203+K203</f>
        <v>0</v>
      </c>
      <c r="AA203" s="2" t="n">
        <f aca="false">N203</f>
        <v>0</v>
      </c>
      <c r="AB203" s="2" t="n">
        <v>1</v>
      </c>
    </row>
    <row r="204" customFormat="false" ht="18" hidden="false" customHeight="true" outlineLevel="0" collapsed="false">
      <c r="Z204" s="2" t="n">
        <f aca="false">I204+K204</f>
        <v>0</v>
      </c>
      <c r="AA204" s="2" t="n">
        <f aca="false">N204</f>
        <v>0</v>
      </c>
      <c r="AB204" s="2" t="n">
        <v>1</v>
      </c>
    </row>
    <row r="205" customFormat="false" ht="18" hidden="false" customHeight="true" outlineLevel="0" collapsed="false">
      <c r="Z205" s="2" t="n">
        <f aca="false">I205+K205</f>
        <v>0</v>
      </c>
      <c r="AA205" s="2" t="n">
        <f aca="false">N205</f>
        <v>0</v>
      </c>
      <c r="AB205" s="2" t="n">
        <v>1</v>
      </c>
    </row>
    <row r="206" customFormat="false" ht="18" hidden="false" customHeight="true" outlineLevel="0" collapsed="false">
      <c r="Z206" s="2" t="n">
        <f aca="false">I206+K206</f>
        <v>0</v>
      </c>
      <c r="AA206" s="2" t="n">
        <f aca="false">N206</f>
        <v>0</v>
      </c>
      <c r="AB206" s="2" t="n">
        <v>1</v>
      </c>
    </row>
    <row r="207" customFormat="false" ht="18" hidden="false" customHeight="true" outlineLevel="0" collapsed="false">
      <c r="Z207" s="2" t="n">
        <f aca="false">I207+K207</f>
        <v>0</v>
      </c>
      <c r="AA207" s="2" t="n">
        <f aca="false">N207</f>
        <v>0</v>
      </c>
      <c r="AB207" s="2" t="n">
        <v>1</v>
      </c>
    </row>
    <row r="208" customFormat="false" ht="18" hidden="false" customHeight="true" outlineLevel="0" collapsed="false">
      <c r="Z208" s="2" t="n">
        <f aca="false">I208+K208</f>
        <v>0</v>
      </c>
      <c r="AA208" s="2" t="n">
        <f aca="false">N208</f>
        <v>0</v>
      </c>
      <c r="AB208" s="2" t="n">
        <v>1</v>
      </c>
    </row>
    <row r="209" customFormat="false" ht="18" hidden="false" customHeight="true" outlineLevel="0" collapsed="false">
      <c r="Z209" s="2" t="n">
        <f aca="false">I209+K209</f>
        <v>0</v>
      </c>
      <c r="AA209" s="2" t="n">
        <f aca="false">N209</f>
        <v>0</v>
      </c>
      <c r="AB209" s="2" t="n">
        <v>1</v>
      </c>
    </row>
    <row r="210" customFormat="false" ht="18" hidden="false" customHeight="true" outlineLevel="0" collapsed="false">
      <c r="Z210" s="2" t="n">
        <f aca="false">I210+K210</f>
        <v>0</v>
      </c>
      <c r="AA210" s="2" t="n">
        <f aca="false">N210</f>
        <v>0</v>
      </c>
      <c r="AB210" s="2" t="n">
        <v>1</v>
      </c>
    </row>
    <row r="211" customFormat="false" ht="18" hidden="false" customHeight="true" outlineLevel="0" collapsed="false">
      <c r="Z211" s="2" t="n">
        <f aca="false">I211+K211</f>
        <v>0</v>
      </c>
      <c r="AA211" s="2" t="n">
        <f aca="false">N211</f>
        <v>0</v>
      </c>
      <c r="AB211" s="2" t="n">
        <v>1</v>
      </c>
    </row>
    <row r="212" customFormat="false" ht="18" hidden="false" customHeight="true" outlineLevel="0" collapsed="false">
      <c r="Z212" s="2" t="n">
        <f aca="false">I212+K212</f>
        <v>0</v>
      </c>
      <c r="AA212" s="2" t="n">
        <f aca="false">N212</f>
        <v>0</v>
      </c>
      <c r="AB212" s="2" t="n">
        <v>1</v>
      </c>
    </row>
    <row r="213" customFormat="false" ht="18" hidden="false" customHeight="true" outlineLevel="0" collapsed="false">
      <c r="Z213" s="2" t="n">
        <f aca="false">I213+K213</f>
        <v>0</v>
      </c>
      <c r="AA213" s="2" t="n">
        <f aca="false">N213</f>
        <v>0</v>
      </c>
      <c r="AB213" s="2" t="n">
        <v>1</v>
      </c>
    </row>
    <row r="214" customFormat="false" ht="18" hidden="false" customHeight="true" outlineLevel="0" collapsed="false">
      <c r="Z214" s="2" t="n">
        <f aca="false">I214+K214</f>
        <v>0</v>
      </c>
      <c r="AA214" s="2" t="n">
        <f aca="false">N214</f>
        <v>0</v>
      </c>
      <c r="AB214" s="2" t="n">
        <v>1</v>
      </c>
    </row>
    <row r="215" customFormat="false" ht="18" hidden="false" customHeight="true" outlineLevel="0" collapsed="false">
      <c r="Z215" s="2" t="n">
        <f aca="false">I215+K215</f>
        <v>0</v>
      </c>
      <c r="AA215" s="2" t="n">
        <f aca="false">N215</f>
        <v>0</v>
      </c>
      <c r="AB215" s="2" t="n">
        <v>1</v>
      </c>
    </row>
    <row r="216" customFormat="false" ht="18" hidden="false" customHeight="true" outlineLevel="0" collapsed="false">
      <c r="Z216" s="2" t="n">
        <f aca="false">I216+K216</f>
        <v>0</v>
      </c>
      <c r="AA216" s="2" t="n">
        <f aca="false">N216</f>
        <v>0</v>
      </c>
      <c r="AB216" s="2" t="n">
        <v>1</v>
      </c>
    </row>
    <row r="217" customFormat="false" ht="18" hidden="false" customHeight="true" outlineLevel="0" collapsed="false">
      <c r="Z217" s="2" t="n">
        <f aca="false">I217+K217</f>
        <v>0</v>
      </c>
      <c r="AA217" s="2" t="n">
        <f aca="false">N217</f>
        <v>0</v>
      </c>
      <c r="AB217" s="2" t="n">
        <v>1</v>
      </c>
    </row>
    <row r="218" customFormat="false" ht="18" hidden="false" customHeight="true" outlineLevel="0" collapsed="false">
      <c r="Z218" s="2" t="n">
        <f aca="false">I218+K218</f>
        <v>0</v>
      </c>
      <c r="AA218" s="2" t="n">
        <f aca="false">N218</f>
        <v>0</v>
      </c>
      <c r="AB218" s="2" t="n">
        <v>1</v>
      </c>
    </row>
    <row r="219" customFormat="false" ht="18" hidden="false" customHeight="true" outlineLevel="0" collapsed="false">
      <c r="Z219" s="2" t="n">
        <f aca="false">I219+K219</f>
        <v>0</v>
      </c>
      <c r="AA219" s="2" t="n">
        <f aca="false">N219</f>
        <v>0</v>
      </c>
      <c r="AB219" s="2" t="n">
        <v>1</v>
      </c>
    </row>
    <row r="220" customFormat="false" ht="18" hidden="false" customHeight="true" outlineLevel="0" collapsed="false">
      <c r="Z220" s="2" t="n">
        <f aca="false">I220+K220</f>
        <v>0</v>
      </c>
      <c r="AA220" s="2" t="n">
        <f aca="false">N220</f>
        <v>0</v>
      </c>
      <c r="AB220" s="2" t="n">
        <v>1</v>
      </c>
    </row>
    <row r="221" customFormat="false" ht="18" hidden="false" customHeight="true" outlineLevel="0" collapsed="false">
      <c r="Z221" s="2" t="n">
        <f aca="false">I221+K221</f>
        <v>0</v>
      </c>
      <c r="AA221" s="2" t="n">
        <f aca="false">N221</f>
        <v>0</v>
      </c>
      <c r="AB221" s="2" t="n">
        <v>1</v>
      </c>
    </row>
    <row r="222" customFormat="false" ht="18" hidden="false" customHeight="true" outlineLevel="0" collapsed="false">
      <c r="Z222" s="2" t="n">
        <f aca="false">I222+K222</f>
        <v>0</v>
      </c>
      <c r="AA222" s="2" t="n">
        <f aca="false">N222</f>
        <v>0</v>
      </c>
      <c r="AB222" s="2" t="n">
        <v>1</v>
      </c>
    </row>
    <row r="223" customFormat="false" ht="18" hidden="false" customHeight="true" outlineLevel="0" collapsed="false">
      <c r="Z223" s="2" t="n">
        <f aca="false">I223+K223</f>
        <v>0</v>
      </c>
      <c r="AA223" s="2" t="n">
        <f aca="false">N223</f>
        <v>0</v>
      </c>
      <c r="AB223" s="2" t="n">
        <v>1</v>
      </c>
    </row>
    <row r="224" customFormat="false" ht="18" hidden="false" customHeight="true" outlineLevel="0" collapsed="false">
      <c r="Z224" s="2" t="n">
        <f aca="false">I224+K224</f>
        <v>0</v>
      </c>
      <c r="AA224" s="2" t="n">
        <f aca="false">N224</f>
        <v>0</v>
      </c>
      <c r="AB224" s="2" t="n">
        <v>1</v>
      </c>
    </row>
    <row r="225" customFormat="false" ht="18" hidden="false" customHeight="true" outlineLevel="0" collapsed="false">
      <c r="Z225" s="2" t="n">
        <f aca="false">I225+K225</f>
        <v>0</v>
      </c>
      <c r="AA225" s="2" t="n">
        <f aca="false">N225</f>
        <v>0</v>
      </c>
      <c r="AB225" s="2" t="n">
        <v>1</v>
      </c>
    </row>
    <row r="226" customFormat="false" ht="18" hidden="false" customHeight="true" outlineLevel="0" collapsed="false">
      <c r="Z226" s="2" t="n">
        <f aca="false">I226+K226</f>
        <v>0</v>
      </c>
      <c r="AA226" s="2" t="n">
        <f aca="false">N226</f>
        <v>0</v>
      </c>
      <c r="AB226" s="2" t="n">
        <v>1</v>
      </c>
    </row>
    <row r="227" customFormat="false" ht="18" hidden="false" customHeight="true" outlineLevel="0" collapsed="false">
      <c r="Z227" s="2" t="n">
        <f aca="false">I227+K227</f>
        <v>0</v>
      </c>
      <c r="AA227" s="2" t="n">
        <f aca="false">N227</f>
        <v>0</v>
      </c>
      <c r="AB227" s="2" t="n">
        <v>1</v>
      </c>
    </row>
    <row r="228" customFormat="false" ht="18" hidden="false" customHeight="true" outlineLevel="0" collapsed="false">
      <c r="Z228" s="2" t="n">
        <f aca="false">I228+K228</f>
        <v>0</v>
      </c>
      <c r="AA228" s="2" t="n">
        <f aca="false">N228</f>
        <v>0</v>
      </c>
      <c r="AB228" s="2" t="n">
        <v>1</v>
      </c>
    </row>
    <row r="229" customFormat="false" ht="18" hidden="false" customHeight="true" outlineLevel="0" collapsed="false">
      <c r="Z229" s="2" t="n">
        <f aca="false">I229+K229</f>
        <v>0</v>
      </c>
      <c r="AA229" s="2" t="n">
        <f aca="false">N229</f>
        <v>0</v>
      </c>
      <c r="AB229" s="2" t="n">
        <v>1</v>
      </c>
    </row>
    <row r="230" customFormat="false" ht="18" hidden="false" customHeight="true" outlineLevel="0" collapsed="false">
      <c r="Z230" s="2" t="n">
        <f aca="false">I230+K230</f>
        <v>0</v>
      </c>
      <c r="AA230" s="2" t="n">
        <f aca="false">N230</f>
        <v>0</v>
      </c>
      <c r="AB230" s="2" t="n">
        <v>1</v>
      </c>
    </row>
    <row r="231" customFormat="false" ht="18" hidden="false" customHeight="true" outlineLevel="0" collapsed="false">
      <c r="Z231" s="2" t="n">
        <f aca="false">I231+K231</f>
        <v>0</v>
      </c>
      <c r="AA231" s="2" t="n">
        <f aca="false">N231</f>
        <v>0</v>
      </c>
      <c r="AB231" s="2" t="n">
        <v>1</v>
      </c>
    </row>
    <row r="232" customFormat="false" ht="18" hidden="false" customHeight="true" outlineLevel="0" collapsed="false">
      <c r="Z232" s="2" t="n">
        <f aca="false">I232+K232</f>
        <v>0</v>
      </c>
      <c r="AA232" s="2" t="n">
        <f aca="false">N232</f>
        <v>0</v>
      </c>
      <c r="AB232" s="2" t="n">
        <v>1</v>
      </c>
    </row>
    <row r="233" customFormat="false" ht="18" hidden="false" customHeight="true" outlineLevel="0" collapsed="false">
      <c r="Z233" s="2" t="n">
        <f aca="false">I233+K233</f>
        <v>0</v>
      </c>
      <c r="AA233" s="2" t="n">
        <f aca="false">N233</f>
        <v>0</v>
      </c>
      <c r="AB233" s="2" t="n">
        <v>1</v>
      </c>
    </row>
    <row r="234" customFormat="false" ht="18" hidden="false" customHeight="true" outlineLevel="0" collapsed="false">
      <c r="Z234" s="2" t="n">
        <f aca="false">I234+K234</f>
        <v>0</v>
      </c>
      <c r="AA234" s="2" t="n">
        <f aca="false">N234</f>
        <v>0</v>
      </c>
      <c r="AB234" s="2" t="n">
        <v>1</v>
      </c>
    </row>
    <row r="235" customFormat="false" ht="18" hidden="false" customHeight="true" outlineLevel="0" collapsed="false">
      <c r="Z235" s="2" t="n">
        <f aca="false">I235+K235</f>
        <v>0</v>
      </c>
      <c r="AA235" s="2" t="n">
        <f aca="false">N235</f>
        <v>0</v>
      </c>
      <c r="AB235" s="2" t="n">
        <v>1</v>
      </c>
    </row>
    <row r="236" customFormat="false" ht="18" hidden="false" customHeight="true" outlineLevel="0" collapsed="false">
      <c r="Z236" s="2" t="n">
        <f aca="false">I236+K236</f>
        <v>0</v>
      </c>
      <c r="AA236" s="2" t="n">
        <f aca="false">N236</f>
        <v>0</v>
      </c>
      <c r="AB236" s="2" t="n">
        <v>1</v>
      </c>
    </row>
    <row r="237" customFormat="false" ht="18" hidden="false" customHeight="true" outlineLevel="0" collapsed="false">
      <c r="Z237" s="2" t="n">
        <f aca="false">I237+K237</f>
        <v>0</v>
      </c>
      <c r="AA237" s="2" t="n">
        <f aca="false">N237</f>
        <v>0</v>
      </c>
      <c r="AB237" s="2" t="n">
        <v>1</v>
      </c>
    </row>
    <row r="238" customFormat="false" ht="18" hidden="false" customHeight="true" outlineLevel="0" collapsed="false">
      <c r="Z238" s="2" t="n">
        <f aca="false">I238+K238</f>
        <v>0</v>
      </c>
      <c r="AA238" s="2" t="n">
        <f aca="false">N238</f>
        <v>0</v>
      </c>
      <c r="AB238" s="2" t="n">
        <v>1</v>
      </c>
    </row>
    <row r="239" customFormat="false" ht="18" hidden="false" customHeight="true" outlineLevel="0" collapsed="false">
      <c r="Z239" s="2" t="n">
        <f aca="false">I239+K239</f>
        <v>0</v>
      </c>
      <c r="AA239" s="2" t="n">
        <f aca="false">N239</f>
        <v>0</v>
      </c>
      <c r="AB239" s="2" t="n">
        <v>1</v>
      </c>
    </row>
    <row r="240" customFormat="false" ht="18" hidden="false" customHeight="true" outlineLevel="0" collapsed="false">
      <c r="Z240" s="2" t="n">
        <f aca="false">I240+K240</f>
        <v>0</v>
      </c>
      <c r="AA240" s="2" t="n">
        <f aca="false">N240</f>
        <v>0</v>
      </c>
      <c r="AB240" s="2" t="n">
        <v>1</v>
      </c>
    </row>
    <row r="241" customFormat="false" ht="18" hidden="false" customHeight="true" outlineLevel="0" collapsed="false">
      <c r="Z241" s="2" t="n">
        <f aca="false">I241+K241</f>
        <v>0</v>
      </c>
      <c r="AA241" s="2" t="n">
        <f aca="false">N241</f>
        <v>0</v>
      </c>
      <c r="AB241" s="2" t="n">
        <v>1</v>
      </c>
    </row>
    <row r="242" customFormat="false" ht="18" hidden="false" customHeight="true" outlineLevel="0" collapsed="false">
      <c r="Z242" s="2" t="n">
        <f aca="false">I242+K242</f>
        <v>0</v>
      </c>
      <c r="AA242" s="2" t="n">
        <f aca="false">N242</f>
        <v>0</v>
      </c>
      <c r="AB242" s="2" t="n">
        <v>1</v>
      </c>
    </row>
    <row r="243" customFormat="false" ht="18" hidden="false" customHeight="true" outlineLevel="0" collapsed="false">
      <c r="Z243" s="2" t="n">
        <f aca="false">I243+K243</f>
        <v>0</v>
      </c>
      <c r="AA243" s="2" t="n">
        <f aca="false">N243</f>
        <v>0</v>
      </c>
      <c r="AB243" s="2" t="n">
        <v>1</v>
      </c>
    </row>
    <row r="244" customFormat="false" ht="18" hidden="false" customHeight="true" outlineLevel="0" collapsed="false">
      <c r="Z244" s="2" t="n">
        <f aca="false">I244+K244</f>
        <v>0</v>
      </c>
      <c r="AA244" s="2" t="n">
        <f aca="false">N244</f>
        <v>0</v>
      </c>
      <c r="AB244" s="2" t="n">
        <v>1</v>
      </c>
    </row>
    <row r="245" customFormat="false" ht="18" hidden="false" customHeight="true" outlineLevel="0" collapsed="false">
      <c r="Z245" s="2" t="n">
        <f aca="false">I245+K245</f>
        <v>0</v>
      </c>
      <c r="AA245" s="2" t="n">
        <f aca="false">N245</f>
        <v>0</v>
      </c>
      <c r="AB245" s="2" t="n">
        <v>1</v>
      </c>
    </row>
    <row r="246" customFormat="false" ht="18" hidden="false" customHeight="true" outlineLevel="0" collapsed="false">
      <c r="Z246" s="2" t="n">
        <f aca="false">I246+K246</f>
        <v>0</v>
      </c>
      <c r="AA246" s="2" t="n">
        <f aca="false">N246</f>
        <v>0</v>
      </c>
      <c r="AB246" s="2" t="n">
        <v>1</v>
      </c>
    </row>
    <row r="247" customFormat="false" ht="18" hidden="false" customHeight="true" outlineLevel="0" collapsed="false">
      <c r="Z247" s="2" t="n">
        <f aca="false">I247+K247</f>
        <v>0</v>
      </c>
      <c r="AA247" s="2" t="n">
        <f aca="false">N247</f>
        <v>0</v>
      </c>
      <c r="AB247" s="2" t="n">
        <v>1</v>
      </c>
    </row>
    <row r="248" customFormat="false" ht="18" hidden="false" customHeight="true" outlineLevel="0" collapsed="false">
      <c r="Z248" s="2" t="n">
        <f aca="false">I248+K248</f>
        <v>0</v>
      </c>
      <c r="AA248" s="2" t="n">
        <f aca="false">N248</f>
        <v>0</v>
      </c>
      <c r="AB248" s="2" t="n">
        <v>1</v>
      </c>
    </row>
    <row r="249" customFormat="false" ht="18" hidden="false" customHeight="true" outlineLevel="0" collapsed="false">
      <c r="Z249" s="2" t="n">
        <f aca="false">I249+K249</f>
        <v>0</v>
      </c>
      <c r="AA249" s="2" t="n">
        <f aca="false">N249</f>
        <v>0</v>
      </c>
      <c r="AB249" s="2" t="n">
        <v>1</v>
      </c>
    </row>
    <row r="250" customFormat="false" ht="18" hidden="false" customHeight="true" outlineLevel="0" collapsed="false">
      <c r="Z250" s="2" t="n">
        <f aca="false">I250+K250</f>
        <v>0</v>
      </c>
      <c r="AA250" s="2" t="n">
        <f aca="false">N250</f>
        <v>0</v>
      </c>
      <c r="AB250" s="2" t="n">
        <v>1</v>
      </c>
    </row>
    <row r="251" customFormat="false" ht="18" hidden="false" customHeight="true" outlineLevel="0" collapsed="false">
      <c r="Z251" s="2" t="n">
        <f aca="false">I251+K251</f>
        <v>0</v>
      </c>
      <c r="AA251" s="2" t="n">
        <f aca="false">N251</f>
        <v>0</v>
      </c>
      <c r="AB251" s="2" t="n">
        <v>1</v>
      </c>
    </row>
    <row r="252" customFormat="false" ht="18" hidden="false" customHeight="true" outlineLevel="0" collapsed="false">
      <c r="Z252" s="2" t="n">
        <f aca="false">I252+K252</f>
        <v>0</v>
      </c>
      <c r="AA252" s="2" t="n">
        <f aca="false">N252</f>
        <v>0</v>
      </c>
      <c r="AB252" s="2" t="n">
        <v>1</v>
      </c>
    </row>
    <row r="253" customFormat="false" ht="18" hidden="false" customHeight="true" outlineLevel="0" collapsed="false">
      <c r="Z253" s="2" t="n">
        <f aca="false">I253+K253</f>
        <v>0</v>
      </c>
      <c r="AA253" s="2" t="n">
        <f aca="false">N253</f>
        <v>0</v>
      </c>
      <c r="AB253" s="2" t="n">
        <v>1</v>
      </c>
    </row>
    <row r="254" customFormat="false" ht="18" hidden="false" customHeight="true" outlineLevel="0" collapsed="false">
      <c r="Z254" s="2" t="n">
        <f aca="false">I254+K254</f>
        <v>0</v>
      </c>
      <c r="AA254" s="2" t="n">
        <f aca="false">N254</f>
        <v>0</v>
      </c>
      <c r="AB254" s="2" t="n">
        <v>1</v>
      </c>
    </row>
    <row r="255" customFormat="false" ht="18" hidden="false" customHeight="true" outlineLevel="0" collapsed="false">
      <c r="Z255" s="2" t="n">
        <f aca="false">I255+K255</f>
        <v>0</v>
      </c>
      <c r="AA255" s="2" t="n">
        <f aca="false">N255</f>
        <v>0</v>
      </c>
      <c r="AB255" s="2" t="n">
        <v>1</v>
      </c>
    </row>
    <row r="256" customFormat="false" ht="18" hidden="false" customHeight="true" outlineLevel="0" collapsed="false">
      <c r="Z256" s="2" t="n">
        <f aca="false">I256+K256</f>
        <v>0</v>
      </c>
      <c r="AA256" s="2" t="n">
        <f aca="false">N256</f>
        <v>0</v>
      </c>
      <c r="AB256" s="2" t="n">
        <v>1</v>
      </c>
    </row>
    <row r="257" customFormat="false" ht="18" hidden="false" customHeight="true" outlineLevel="0" collapsed="false">
      <c r="Z257" s="2" t="n">
        <f aca="false">I257+K257</f>
        <v>0</v>
      </c>
      <c r="AA257" s="2" t="n">
        <f aca="false">N257</f>
        <v>0</v>
      </c>
      <c r="AB257" s="2" t="n">
        <v>1</v>
      </c>
    </row>
    <row r="258" customFormat="false" ht="18" hidden="false" customHeight="true" outlineLevel="0" collapsed="false">
      <c r="Z258" s="2" t="n">
        <f aca="false">I258+K258</f>
        <v>0</v>
      </c>
      <c r="AA258" s="2" t="n">
        <f aca="false">N258</f>
        <v>0</v>
      </c>
      <c r="AB258" s="2" t="n">
        <v>1</v>
      </c>
    </row>
    <row r="259" customFormat="false" ht="18" hidden="false" customHeight="true" outlineLevel="0" collapsed="false">
      <c r="Z259" s="2" t="n">
        <f aca="false">I259+K259</f>
        <v>0</v>
      </c>
      <c r="AA259" s="2" t="n">
        <f aca="false">N259</f>
        <v>0</v>
      </c>
      <c r="AB259" s="2" t="n">
        <v>1</v>
      </c>
    </row>
    <row r="260" customFormat="false" ht="18" hidden="false" customHeight="true" outlineLevel="0" collapsed="false">
      <c r="Z260" s="2" t="n">
        <f aca="false">I260+K260</f>
        <v>0</v>
      </c>
      <c r="AA260" s="2" t="n">
        <f aca="false">N260</f>
        <v>0</v>
      </c>
      <c r="AB260" s="2" t="n">
        <v>1</v>
      </c>
    </row>
    <row r="261" customFormat="false" ht="18" hidden="false" customHeight="true" outlineLevel="0" collapsed="false">
      <c r="Z261" s="2" t="n">
        <f aca="false">I261+K261</f>
        <v>0</v>
      </c>
      <c r="AA261" s="2" t="n">
        <f aca="false">N261</f>
        <v>0</v>
      </c>
      <c r="AB261" s="2" t="n">
        <v>1</v>
      </c>
    </row>
    <row r="262" customFormat="false" ht="18" hidden="false" customHeight="true" outlineLevel="0" collapsed="false">
      <c r="Z262" s="2" t="n">
        <f aca="false">I262+K262</f>
        <v>0</v>
      </c>
      <c r="AA262" s="2" t="n">
        <f aca="false">N262</f>
        <v>0</v>
      </c>
      <c r="AB262" s="2" t="n">
        <v>1</v>
      </c>
    </row>
    <row r="263" customFormat="false" ht="18" hidden="false" customHeight="true" outlineLevel="0" collapsed="false">
      <c r="Z263" s="2" t="n">
        <f aca="false">I263+K263</f>
        <v>0</v>
      </c>
      <c r="AA263" s="2" t="n">
        <f aca="false">N263</f>
        <v>0</v>
      </c>
      <c r="AB263" s="2" t="n">
        <v>1</v>
      </c>
    </row>
    <row r="264" customFormat="false" ht="18" hidden="false" customHeight="true" outlineLevel="0" collapsed="false">
      <c r="Z264" s="2" t="n">
        <f aca="false">I264+K264</f>
        <v>0</v>
      </c>
      <c r="AA264" s="2" t="n">
        <f aca="false">N264</f>
        <v>0</v>
      </c>
      <c r="AB264" s="2" t="n">
        <v>1</v>
      </c>
    </row>
    <row r="265" customFormat="false" ht="18" hidden="false" customHeight="true" outlineLevel="0" collapsed="false">
      <c r="Z265" s="2" t="n">
        <f aca="false">I265+K265</f>
        <v>0</v>
      </c>
      <c r="AA265" s="2" t="n">
        <f aca="false">N265</f>
        <v>0</v>
      </c>
      <c r="AB265" s="2" t="n">
        <v>1</v>
      </c>
    </row>
    <row r="266" customFormat="false" ht="18" hidden="false" customHeight="true" outlineLevel="0" collapsed="false">
      <c r="Z266" s="2" t="n">
        <f aca="false">I266+K266</f>
        <v>0</v>
      </c>
      <c r="AA266" s="2" t="n">
        <f aca="false">N266</f>
        <v>0</v>
      </c>
      <c r="AB266" s="2" t="n">
        <v>1</v>
      </c>
    </row>
    <row r="267" customFormat="false" ht="18" hidden="false" customHeight="true" outlineLevel="0" collapsed="false">
      <c r="Z267" s="2" t="n">
        <f aca="false">I267+K267</f>
        <v>0</v>
      </c>
      <c r="AA267" s="2" t="n">
        <f aca="false">N267</f>
        <v>0</v>
      </c>
      <c r="AB267" s="2" t="n">
        <v>1</v>
      </c>
    </row>
    <row r="268" customFormat="false" ht="18" hidden="false" customHeight="true" outlineLevel="0" collapsed="false">
      <c r="Z268" s="2" t="n">
        <f aca="false">I268+K268</f>
        <v>0</v>
      </c>
      <c r="AA268" s="2" t="n">
        <f aca="false">N268</f>
        <v>0</v>
      </c>
      <c r="AB268" s="2" t="n">
        <v>1</v>
      </c>
    </row>
    <row r="269" customFormat="false" ht="18" hidden="false" customHeight="true" outlineLevel="0" collapsed="false">
      <c r="Z269" s="2" t="n">
        <f aca="false">I269+K269</f>
        <v>0</v>
      </c>
      <c r="AA269" s="2" t="n">
        <f aca="false">N269</f>
        <v>0</v>
      </c>
      <c r="AB269" s="2" t="n">
        <v>1</v>
      </c>
    </row>
    <row r="270" customFormat="false" ht="18" hidden="false" customHeight="true" outlineLevel="0" collapsed="false">
      <c r="Z270" s="2" t="n">
        <f aca="false">I270+K270</f>
        <v>0</v>
      </c>
      <c r="AA270" s="2" t="n">
        <f aca="false">N270</f>
        <v>0</v>
      </c>
      <c r="AB270" s="2" t="n">
        <v>1</v>
      </c>
    </row>
    <row r="271" customFormat="false" ht="18" hidden="false" customHeight="true" outlineLevel="0" collapsed="false">
      <c r="Z271" s="2" t="n">
        <f aca="false">I271+K271</f>
        <v>0</v>
      </c>
      <c r="AA271" s="2" t="n">
        <f aca="false">N271</f>
        <v>0</v>
      </c>
      <c r="AB271" s="2" t="n">
        <v>1</v>
      </c>
    </row>
    <row r="272" customFormat="false" ht="18" hidden="false" customHeight="true" outlineLevel="0" collapsed="false">
      <c r="Z272" s="2" t="n">
        <f aca="false">I272+K272</f>
        <v>0</v>
      </c>
      <c r="AA272" s="2" t="n">
        <f aca="false">N272</f>
        <v>0</v>
      </c>
      <c r="AB272" s="2" t="n">
        <v>1</v>
      </c>
    </row>
    <row r="273" customFormat="false" ht="18" hidden="false" customHeight="true" outlineLevel="0" collapsed="false">
      <c r="Z273" s="2" t="n">
        <f aca="false">I273+K273</f>
        <v>0</v>
      </c>
      <c r="AA273" s="2" t="n">
        <f aca="false">N273</f>
        <v>0</v>
      </c>
      <c r="AB273" s="2" t="n">
        <v>1</v>
      </c>
    </row>
    <row r="274" customFormat="false" ht="18" hidden="false" customHeight="true" outlineLevel="0" collapsed="false">
      <c r="Z274" s="2" t="n">
        <f aca="false">I274+K274</f>
        <v>0</v>
      </c>
      <c r="AA274" s="2" t="n">
        <f aca="false">N274</f>
        <v>0</v>
      </c>
      <c r="AB274" s="2" t="n">
        <v>1</v>
      </c>
    </row>
    <row r="275" customFormat="false" ht="18" hidden="false" customHeight="true" outlineLevel="0" collapsed="false">
      <c r="Z275" s="2" t="n">
        <f aca="false">I275+K275</f>
        <v>0</v>
      </c>
      <c r="AA275" s="2" t="n">
        <f aca="false">N275</f>
        <v>0</v>
      </c>
      <c r="AB275" s="2" t="n">
        <v>1</v>
      </c>
    </row>
    <row r="276" customFormat="false" ht="18" hidden="false" customHeight="true" outlineLevel="0" collapsed="false">
      <c r="Z276" s="2" t="n">
        <f aca="false">I276+K276</f>
        <v>0</v>
      </c>
      <c r="AA276" s="2" t="n">
        <f aca="false">N276</f>
        <v>0</v>
      </c>
      <c r="AB276" s="2" t="n">
        <v>1</v>
      </c>
    </row>
    <row r="277" customFormat="false" ht="18" hidden="false" customHeight="true" outlineLevel="0" collapsed="false">
      <c r="Z277" s="2" t="n">
        <f aca="false">I277+K277</f>
        <v>0</v>
      </c>
      <c r="AA277" s="2" t="n">
        <f aca="false">N277</f>
        <v>0</v>
      </c>
      <c r="AB277" s="2" t="n">
        <v>1</v>
      </c>
    </row>
    <row r="278" customFormat="false" ht="18" hidden="false" customHeight="true" outlineLevel="0" collapsed="false">
      <c r="Z278" s="2" t="n">
        <f aca="false">I278+K278</f>
        <v>0</v>
      </c>
      <c r="AA278" s="2" t="n">
        <f aca="false">N278</f>
        <v>0</v>
      </c>
      <c r="AB278" s="2" t="n">
        <v>1</v>
      </c>
    </row>
    <row r="279" customFormat="false" ht="18" hidden="false" customHeight="true" outlineLevel="0" collapsed="false">
      <c r="Z279" s="2" t="n">
        <f aca="false">I279+K279</f>
        <v>0</v>
      </c>
      <c r="AA279" s="2" t="n">
        <f aca="false">N279</f>
        <v>0</v>
      </c>
      <c r="AB279" s="2" t="n">
        <v>1</v>
      </c>
    </row>
    <row r="280" customFormat="false" ht="18" hidden="false" customHeight="true" outlineLevel="0" collapsed="false">
      <c r="Z280" s="2" t="n">
        <f aca="false">I280+K280</f>
        <v>0</v>
      </c>
      <c r="AA280" s="2" t="n">
        <f aca="false">N280</f>
        <v>0</v>
      </c>
      <c r="AB280" s="2" t="n">
        <v>1</v>
      </c>
    </row>
    <row r="281" customFormat="false" ht="18" hidden="false" customHeight="true" outlineLevel="0" collapsed="false">
      <c r="Z281" s="2" t="n">
        <f aca="false">I281+K281</f>
        <v>0</v>
      </c>
      <c r="AA281" s="2" t="n">
        <f aca="false">N281</f>
        <v>0</v>
      </c>
      <c r="AB281" s="2" t="n">
        <v>1</v>
      </c>
    </row>
    <row r="282" customFormat="false" ht="18" hidden="false" customHeight="true" outlineLevel="0" collapsed="false">
      <c r="Z282" s="2" t="n">
        <f aca="false">I282+K282</f>
        <v>0</v>
      </c>
      <c r="AA282" s="2" t="n">
        <f aca="false">N282</f>
        <v>0</v>
      </c>
      <c r="AB282" s="2" t="n">
        <v>1</v>
      </c>
    </row>
    <row r="283" customFormat="false" ht="18" hidden="false" customHeight="true" outlineLevel="0" collapsed="false">
      <c r="Z283" s="2" t="n">
        <f aca="false">I283+K283</f>
        <v>0</v>
      </c>
      <c r="AA283" s="2" t="n">
        <f aca="false">N283</f>
        <v>0</v>
      </c>
      <c r="AB283" s="2" t="n">
        <v>1</v>
      </c>
    </row>
    <row r="284" customFormat="false" ht="18" hidden="false" customHeight="true" outlineLevel="0" collapsed="false">
      <c r="Z284" s="2" t="n">
        <f aca="false">I284+K284</f>
        <v>0</v>
      </c>
      <c r="AA284" s="2" t="n">
        <f aca="false">N284</f>
        <v>0</v>
      </c>
      <c r="AB284" s="2" t="n">
        <v>1</v>
      </c>
    </row>
    <row r="285" customFormat="false" ht="18" hidden="false" customHeight="true" outlineLevel="0" collapsed="false">
      <c r="Z285" s="2" t="n">
        <f aca="false">I285+K285</f>
        <v>0</v>
      </c>
      <c r="AA285" s="2" t="n">
        <f aca="false">N285</f>
        <v>0</v>
      </c>
      <c r="AB285" s="2" t="n">
        <v>1</v>
      </c>
    </row>
    <row r="286" customFormat="false" ht="18" hidden="false" customHeight="true" outlineLevel="0" collapsed="false">
      <c r="Z286" s="2" t="n">
        <f aca="false">I286+K286</f>
        <v>0</v>
      </c>
      <c r="AA286" s="2" t="n">
        <f aca="false">N286</f>
        <v>0</v>
      </c>
      <c r="AB286" s="2" t="n">
        <v>1</v>
      </c>
    </row>
    <row r="287" customFormat="false" ht="18" hidden="false" customHeight="true" outlineLevel="0" collapsed="false">
      <c r="Z287" s="2" t="n">
        <f aca="false">I287+K287</f>
        <v>0</v>
      </c>
      <c r="AA287" s="2" t="n">
        <f aca="false">N287</f>
        <v>0</v>
      </c>
      <c r="AB287" s="2" t="n">
        <v>1</v>
      </c>
    </row>
    <row r="288" customFormat="false" ht="18" hidden="false" customHeight="true" outlineLevel="0" collapsed="false">
      <c r="Z288" s="2" t="n">
        <f aca="false">I288+K288</f>
        <v>0</v>
      </c>
      <c r="AA288" s="2" t="n">
        <f aca="false">N288</f>
        <v>0</v>
      </c>
      <c r="AB288" s="2" t="n">
        <v>1</v>
      </c>
    </row>
    <row r="289" customFormat="false" ht="18" hidden="false" customHeight="true" outlineLevel="0" collapsed="false">
      <c r="Z289" s="2" t="n">
        <f aca="false">I289+K289</f>
        <v>0</v>
      </c>
      <c r="AA289" s="2" t="n">
        <f aca="false">N289</f>
        <v>0</v>
      </c>
      <c r="AB289" s="2" t="n">
        <v>1</v>
      </c>
    </row>
    <row r="290" customFormat="false" ht="18" hidden="false" customHeight="true" outlineLevel="0" collapsed="false">
      <c r="Z290" s="2" t="n">
        <f aca="false">I290+K290</f>
        <v>0</v>
      </c>
      <c r="AA290" s="2" t="n">
        <f aca="false">N290</f>
        <v>0</v>
      </c>
      <c r="AB290" s="2" t="n">
        <v>1</v>
      </c>
    </row>
    <row r="291" customFormat="false" ht="18" hidden="false" customHeight="true" outlineLevel="0" collapsed="false">
      <c r="Z291" s="2" t="n">
        <f aca="false">I291+K291</f>
        <v>0</v>
      </c>
      <c r="AA291" s="2" t="n">
        <f aca="false">N291</f>
        <v>0</v>
      </c>
      <c r="AB291" s="2" t="n">
        <v>1</v>
      </c>
    </row>
    <row r="292" customFormat="false" ht="18" hidden="false" customHeight="true" outlineLevel="0" collapsed="false">
      <c r="Z292" s="2" t="n">
        <f aca="false">I292+K292</f>
        <v>0</v>
      </c>
      <c r="AA292" s="2" t="n">
        <f aca="false">N292</f>
        <v>0</v>
      </c>
      <c r="AB292" s="2" t="n">
        <v>1</v>
      </c>
    </row>
    <row r="293" customFormat="false" ht="18" hidden="false" customHeight="true" outlineLevel="0" collapsed="false">
      <c r="Z293" s="2" t="n">
        <f aca="false">I293+K293</f>
        <v>0</v>
      </c>
      <c r="AA293" s="2" t="n">
        <f aca="false">N293</f>
        <v>0</v>
      </c>
      <c r="AB293" s="2" t="n">
        <v>1</v>
      </c>
    </row>
    <row r="294" customFormat="false" ht="18" hidden="false" customHeight="true" outlineLevel="0" collapsed="false">
      <c r="Z294" s="2" t="n">
        <f aca="false">I294+K294</f>
        <v>0</v>
      </c>
      <c r="AA294" s="2" t="n">
        <f aca="false">N294</f>
        <v>0</v>
      </c>
      <c r="AB294" s="2" t="n">
        <v>1</v>
      </c>
    </row>
    <row r="295" customFormat="false" ht="18" hidden="false" customHeight="true" outlineLevel="0" collapsed="false">
      <c r="Z295" s="2" t="n">
        <f aca="false">I295+K295</f>
        <v>0</v>
      </c>
      <c r="AA295" s="2" t="n">
        <f aca="false">N295</f>
        <v>0</v>
      </c>
      <c r="AB295" s="2" t="n">
        <v>1</v>
      </c>
    </row>
    <row r="296" customFormat="false" ht="18" hidden="false" customHeight="true" outlineLevel="0" collapsed="false">
      <c r="Z296" s="2" t="n">
        <f aca="false">I296+K296</f>
        <v>0</v>
      </c>
      <c r="AA296" s="2" t="n">
        <f aca="false">N296</f>
        <v>0</v>
      </c>
      <c r="AB296" s="2" t="n">
        <v>1</v>
      </c>
    </row>
    <row r="297" customFormat="false" ht="18" hidden="false" customHeight="true" outlineLevel="0" collapsed="false">
      <c r="Z297" s="2" t="n">
        <f aca="false">I297+K297</f>
        <v>0</v>
      </c>
      <c r="AA297" s="2" t="n">
        <f aca="false">N297</f>
        <v>0</v>
      </c>
      <c r="AB297" s="2" t="n">
        <v>1</v>
      </c>
    </row>
    <row r="298" customFormat="false" ht="18" hidden="false" customHeight="true" outlineLevel="0" collapsed="false">
      <c r="Z298" s="2" t="n">
        <f aca="false">I298+K298</f>
        <v>0</v>
      </c>
      <c r="AA298" s="2" t="n">
        <f aca="false">N298</f>
        <v>0</v>
      </c>
      <c r="AB298" s="2" t="n">
        <v>1</v>
      </c>
    </row>
    <row r="299" customFormat="false" ht="18" hidden="false" customHeight="true" outlineLevel="0" collapsed="false">
      <c r="Z299" s="2" t="n">
        <f aca="false">I299+K299</f>
        <v>0</v>
      </c>
      <c r="AA299" s="2" t="n">
        <f aca="false">N299</f>
        <v>0</v>
      </c>
      <c r="AB299" s="2" t="n">
        <v>1</v>
      </c>
    </row>
    <row r="300" customFormat="false" ht="18" hidden="false" customHeight="true" outlineLevel="0" collapsed="false">
      <c r="Z300" s="2" t="n">
        <f aca="false">I300+K300</f>
        <v>0</v>
      </c>
      <c r="AA300" s="2" t="n">
        <f aca="false">N300</f>
        <v>0</v>
      </c>
      <c r="AB300" s="2" t="n">
        <v>1</v>
      </c>
    </row>
    <row r="301" customFormat="false" ht="18" hidden="false" customHeight="true" outlineLevel="0" collapsed="false">
      <c r="Z301" s="2" t="n">
        <f aca="false">I301+K301</f>
        <v>0</v>
      </c>
      <c r="AA301" s="2" t="n">
        <f aca="false">N301</f>
        <v>0</v>
      </c>
      <c r="AB301" s="2" t="n">
        <v>1</v>
      </c>
    </row>
    <row r="302" customFormat="false" ht="18" hidden="false" customHeight="true" outlineLevel="0" collapsed="false">
      <c r="Z302" s="2" t="n">
        <f aca="false">I302+K302</f>
        <v>0</v>
      </c>
      <c r="AA302" s="2" t="n">
        <f aca="false">N302</f>
        <v>0</v>
      </c>
      <c r="AB302" s="2" t="n">
        <v>1</v>
      </c>
    </row>
    <row r="303" customFormat="false" ht="18" hidden="false" customHeight="true" outlineLevel="0" collapsed="false">
      <c r="Z303" s="2" t="n">
        <f aca="false">I303+K303</f>
        <v>0</v>
      </c>
      <c r="AA303" s="2" t="n">
        <f aca="false">N303</f>
        <v>0</v>
      </c>
      <c r="AB303" s="2" t="n">
        <v>1</v>
      </c>
    </row>
    <row r="304" customFormat="false" ht="18" hidden="false" customHeight="true" outlineLevel="0" collapsed="false">
      <c r="Z304" s="2" t="n">
        <f aca="false">I304+K304</f>
        <v>0</v>
      </c>
      <c r="AA304" s="2" t="n">
        <f aca="false">N304</f>
        <v>0</v>
      </c>
      <c r="AB304" s="2" t="n">
        <v>1</v>
      </c>
    </row>
    <row r="305" customFormat="false" ht="18" hidden="false" customHeight="true" outlineLevel="0" collapsed="false">
      <c r="Z305" s="2" t="n">
        <f aca="false">I305+K305</f>
        <v>0</v>
      </c>
      <c r="AA305" s="2" t="n">
        <f aca="false">N305</f>
        <v>0</v>
      </c>
      <c r="AB305" s="2" t="n">
        <v>1</v>
      </c>
    </row>
    <row r="306" customFormat="false" ht="18" hidden="false" customHeight="true" outlineLevel="0" collapsed="false">
      <c r="Z306" s="2" t="n">
        <f aca="false">I306+K306</f>
        <v>0</v>
      </c>
      <c r="AA306" s="2" t="n">
        <f aca="false">N306</f>
        <v>0</v>
      </c>
      <c r="AB306" s="2" t="n">
        <v>1</v>
      </c>
    </row>
    <row r="307" customFormat="false" ht="18" hidden="false" customHeight="true" outlineLevel="0" collapsed="false">
      <c r="Z307" s="2" t="n">
        <f aca="false">I307+K307</f>
        <v>0</v>
      </c>
      <c r="AA307" s="2" t="n">
        <f aca="false">N307</f>
        <v>0</v>
      </c>
      <c r="AB307" s="2" t="n">
        <v>1</v>
      </c>
    </row>
    <row r="308" customFormat="false" ht="18" hidden="false" customHeight="true" outlineLevel="0" collapsed="false">
      <c r="Z308" s="2" t="n">
        <f aca="false">I308+K308</f>
        <v>0</v>
      </c>
      <c r="AA308" s="2" t="n">
        <f aca="false">N308</f>
        <v>0</v>
      </c>
      <c r="AB308" s="2" t="n">
        <v>1</v>
      </c>
    </row>
    <row r="309" customFormat="false" ht="18" hidden="false" customHeight="true" outlineLevel="0" collapsed="false">
      <c r="Z309" s="2" t="n">
        <f aca="false">I309+K309</f>
        <v>0</v>
      </c>
      <c r="AA309" s="2" t="n">
        <f aca="false">N309</f>
        <v>0</v>
      </c>
      <c r="AB309" s="2" t="n">
        <v>1</v>
      </c>
    </row>
    <row r="310" customFormat="false" ht="18" hidden="false" customHeight="true" outlineLevel="0" collapsed="false">
      <c r="Z310" s="2" t="n">
        <f aca="false">I310+K310</f>
        <v>0</v>
      </c>
      <c r="AA310" s="2" t="n">
        <f aca="false">N310</f>
        <v>0</v>
      </c>
      <c r="AB310" s="2" t="n">
        <v>1</v>
      </c>
    </row>
    <row r="311" customFormat="false" ht="18" hidden="false" customHeight="true" outlineLevel="0" collapsed="false">
      <c r="Z311" s="2" t="n">
        <f aca="false">I311+K311</f>
        <v>0</v>
      </c>
      <c r="AA311" s="2" t="n">
        <f aca="false">N311</f>
        <v>0</v>
      </c>
      <c r="AB311" s="2" t="n">
        <v>1</v>
      </c>
    </row>
    <row r="312" customFormat="false" ht="18" hidden="false" customHeight="true" outlineLevel="0" collapsed="false">
      <c r="Z312" s="2" t="n">
        <f aca="false">I312+K312</f>
        <v>0</v>
      </c>
      <c r="AA312" s="2" t="n">
        <f aca="false">N312</f>
        <v>0</v>
      </c>
      <c r="AB312" s="2" t="n">
        <v>1</v>
      </c>
    </row>
    <row r="313" customFormat="false" ht="18" hidden="false" customHeight="true" outlineLevel="0" collapsed="false">
      <c r="Z313" s="2" t="n">
        <f aca="false">I313+K313</f>
        <v>0</v>
      </c>
      <c r="AA313" s="2" t="n">
        <f aca="false">N313</f>
        <v>0</v>
      </c>
      <c r="AB313" s="2" t="n">
        <v>1</v>
      </c>
    </row>
    <row r="314" customFormat="false" ht="18" hidden="false" customHeight="true" outlineLevel="0" collapsed="false">
      <c r="Z314" s="2" t="n">
        <f aca="false">I314+K314</f>
        <v>0</v>
      </c>
      <c r="AA314" s="2" t="n">
        <f aca="false">N314</f>
        <v>0</v>
      </c>
      <c r="AB314" s="2" t="n">
        <v>1</v>
      </c>
    </row>
    <row r="315" customFormat="false" ht="18" hidden="false" customHeight="true" outlineLevel="0" collapsed="false">
      <c r="Z315" s="2" t="n">
        <f aca="false">I315+K315</f>
        <v>0</v>
      </c>
      <c r="AA315" s="2" t="n">
        <f aca="false">N315</f>
        <v>0</v>
      </c>
      <c r="AB315" s="2" t="n">
        <v>1</v>
      </c>
    </row>
    <row r="316" customFormat="false" ht="18" hidden="false" customHeight="true" outlineLevel="0" collapsed="false">
      <c r="Z316" s="2" t="n">
        <f aca="false">I316+K316</f>
        <v>0</v>
      </c>
      <c r="AA316" s="2" t="n">
        <f aca="false">N316</f>
        <v>0</v>
      </c>
      <c r="AB316" s="2" t="n">
        <v>1</v>
      </c>
    </row>
    <row r="317" customFormat="false" ht="18" hidden="false" customHeight="true" outlineLevel="0" collapsed="false">
      <c r="Z317" s="2" t="n">
        <f aca="false">I317+K317</f>
        <v>0</v>
      </c>
      <c r="AA317" s="2" t="n">
        <f aca="false">N317</f>
        <v>0</v>
      </c>
      <c r="AB317" s="2" t="n">
        <v>1</v>
      </c>
    </row>
    <row r="318" customFormat="false" ht="18" hidden="false" customHeight="true" outlineLevel="0" collapsed="false">
      <c r="Z318" s="2" t="n">
        <f aca="false">I318+K318</f>
        <v>0</v>
      </c>
      <c r="AA318" s="2" t="n">
        <f aca="false">N318</f>
        <v>0</v>
      </c>
      <c r="AB318" s="2" t="n">
        <v>1</v>
      </c>
    </row>
    <row r="319" customFormat="false" ht="18" hidden="false" customHeight="true" outlineLevel="0" collapsed="false">
      <c r="Z319" s="2" t="n">
        <f aca="false">I319+K319</f>
        <v>0</v>
      </c>
      <c r="AA319" s="2" t="n">
        <f aca="false">N319</f>
        <v>0</v>
      </c>
      <c r="AB319" s="2" t="n">
        <v>1</v>
      </c>
    </row>
    <row r="320" customFormat="false" ht="18" hidden="false" customHeight="true" outlineLevel="0" collapsed="false">
      <c r="Z320" s="2" t="n">
        <f aca="false">I320+K320</f>
        <v>0</v>
      </c>
      <c r="AA320" s="2" t="n">
        <f aca="false">N320</f>
        <v>0</v>
      </c>
      <c r="AB320" s="2" t="n">
        <v>1</v>
      </c>
    </row>
    <row r="321" customFormat="false" ht="18" hidden="false" customHeight="true" outlineLevel="0" collapsed="false">
      <c r="Z321" s="2" t="n">
        <f aca="false">I321+K321</f>
        <v>0</v>
      </c>
      <c r="AA321" s="2" t="n">
        <f aca="false">N321</f>
        <v>0</v>
      </c>
      <c r="AB321" s="2" t="n">
        <v>1</v>
      </c>
    </row>
    <row r="322" customFormat="false" ht="18" hidden="false" customHeight="true" outlineLevel="0" collapsed="false">
      <c r="Z322" s="2" t="n">
        <f aca="false">I322+K322</f>
        <v>0</v>
      </c>
      <c r="AA322" s="2" t="n">
        <f aca="false">N322</f>
        <v>0</v>
      </c>
      <c r="AB322" s="2" t="n">
        <v>1</v>
      </c>
    </row>
    <row r="323" customFormat="false" ht="18" hidden="false" customHeight="true" outlineLevel="0" collapsed="false">
      <c r="Z323" s="2" t="n">
        <f aca="false">I323+K323</f>
        <v>0</v>
      </c>
      <c r="AA323" s="2" t="n">
        <f aca="false">N323</f>
        <v>0</v>
      </c>
      <c r="AB323" s="2" t="n">
        <v>1</v>
      </c>
    </row>
    <row r="324" customFormat="false" ht="18.75" hidden="false" customHeight="false" outlineLevel="0" collapsed="false">
      <c r="Z324" s="2" t="n">
        <f aca="false">I324+K324</f>
        <v>0</v>
      </c>
      <c r="AA324" s="2" t="n">
        <f aca="false">N324</f>
        <v>0</v>
      </c>
      <c r="AB324" s="2" t="n">
        <v>1</v>
      </c>
    </row>
    <row r="325" customFormat="false" ht="18.75" hidden="false" customHeight="false" outlineLevel="0" collapsed="false">
      <c r="Z325" s="2" t="n">
        <f aca="false">I325+K325</f>
        <v>0</v>
      </c>
      <c r="AA325" s="2" t="n">
        <f aca="false">N325</f>
        <v>0</v>
      </c>
      <c r="AB325" s="2" t="n">
        <v>1</v>
      </c>
    </row>
    <row r="326" customFormat="false" ht="18.75" hidden="false" customHeight="false" outlineLevel="0" collapsed="false">
      <c r="Z326" s="2" t="n">
        <f aca="false">I326+K326</f>
        <v>0</v>
      </c>
      <c r="AA326" s="2" t="n">
        <f aca="false">N326</f>
        <v>0</v>
      </c>
      <c r="AB326" s="2" t="n">
        <v>1</v>
      </c>
    </row>
    <row r="327" customFormat="false" ht="18.75" hidden="false" customHeight="false" outlineLevel="0" collapsed="false">
      <c r="Z327" s="2" t="n">
        <f aca="false">I327+K327</f>
        <v>0</v>
      </c>
      <c r="AA327" s="2" t="n">
        <f aca="false">N327</f>
        <v>0</v>
      </c>
      <c r="AB327" s="2" t="n">
        <v>1</v>
      </c>
    </row>
    <row r="328" customFormat="false" ht="18.75" hidden="false" customHeight="false" outlineLevel="0" collapsed="false">
      <c r="Z328" s="2" t="n">
        <f aca="false">I328+K328</f>
        <v>0</v>
      </c>
      <c r="AA328" s="2" t="n">
        <f aca="false">N328</f>
        <v>0</v>
      </c>
      <c r="AB328" s="2" t="n">
        <v>1</v>
      </c>
    </row>
    <row r="329" customFormat="false" ht="18.75" hidden="false" customHeight="false" outlineLevel="0" collapsed="false">
      <c r="Z329" s="2" t="n">
        <f aca="false">I329+K329</f>
        <v>0</v>
      </c>
      <c r="AA329" s="2" t="n">
        <f aca="false">N329</f>
        <v>0</v>
      </c>
      <c r="AB329" s="2" t="n">
        <v>1</v>
      </c>
    </row>
    <row r="330" customFormat="false" ht="18.75" hidden="false" customHeight="false" outlineLevel="0" collapsed="false">
      <c r="Z330" s="2" t="n">
        <f aca="false">I330+K330</f>
        <v>0</v>
      </c>
      <c r="AA330" s="2" t="n">
        <f aca="false">N330</f>
        <v>0</v>
      </c>
      <c r="AB330" s="2" t="n">
        <v>1</v>
      </c>
    </row>
    <row r="331" customFormat="false" ht="18.75" hidden="false" customHeight="false" outlineLevel="0" collapsed="false">
      <c r="Z331" s="2" t="n">
        <f aca="false">I331+K331</f>
        <v>0</v>
      </c>
      <c r="AA331" s="2" t="n">
        <f aca="false">N331</f>
        <v>0</v>
      </c>
      <c r="AB331" s="2" t="n">
        <v>1</v>
      </c>
    </row>
    <row r="332" customFormat="false" ht="18.75" hidden="false" customHeight="false" outlineLevel="0" collapsed="false">
      <c r="Z332" s="2" t="n">
        <f aca="false">I332+K332</f>
        <v>0</v>
      </c>
      <c r="AA332" s="2" t="n">
        <f aca="false">N332</f>
        <v>0</v>
      </c>
      <c r="AB332" s="2" t="n">
        <v>1</v>
      </c>
    </row>
    <row r="333" customFormat="false" ht="18.75" hidden="false" customHeight="false" outlineLevel="0" collapsed="false">
      <c r="Z333" s="2" t="n">
        <f aca="false">I333+K333</f>
        <v>0</v>
      </c>
      <c r="AA333" s="2" t="n">
        <f aca="false">N333</f>
        <v>0</v>
      </c>
      <c r="AB333" s="2" t="n">
        <v>1</v>
      </c>
    </row>
    <row r="334" customFormat="false" ht="18.75" hidden="false" customHeight="false" outlineLevel="0" collapsed="false">
      <c r="Z334" s="2" t="n">
        <f aca="false">I334+K334</f>
        <v>0</v>
      </c>
      <c r="AA334" s="2" t="n">
        <f aca="false">N334</f>
        <v>0</v>
      </c>
      <c r="AB334" s="2" t="n">
        <v>1</v>
      </c>
    </row>
    <row r="335" customFormat="false" ht="18.75" hidden="false" customHeight="false" outlineLevel="0" collapsed="false">
      <c r="Z335" s="2" t="n">
        <f aca="false">I335+K335</f>
        <v>0</v>
      </c>
      <c r="AA335" s="2" t="n">
        <f aca="false">N335</f>
        <v>0</v>
      </c>
      <c r="AB335" s="2" t="n">
        <v>1</v>
      </c>
    </row>
    <row r="336" customFormat="false" ht="18.75" hidden="false" customHeight="false" outlineLevel="0" collapsed="false">
      <c r="Z336" s="2" t="n">
        <f aca="false">I336+K336</f>
        <v>0</v>
      </c>
      <c r="AA336" s="2" t="n">
        <f aca="false">N336</f>
        <v>0</v>
      </c>
      <c r="AB336" s="2" t="n">
        <v>1</v>
      </c>
    </row>
    <row r="337" customFormat="false" ht="18.75" hidden="false" customHeight="false" outlineLevel="0" collapsed="false">
      <c r="Z337" s="2" t="n">
        <f aca="false">I337+K337</f>
        <v>0</v>
      </c>
      <c r="AA337" s="2" t="n">
        <f aca="false">N337</f>
        <v>0</v>
      </c>
      <c r="AB337" s="2" t="n">
        <v>1</v>
      </c>
    </row>
    <row r="338" customFormat="false" ht="18.75" hidden="false" customHeight="false" outlineLevel="0" collapsed="false">
      <c r="Z338" s="2" t="n">
        <f aca="false">I338+K338</f>
        <v>0</v>
      </c>
      <c r="AA338" s="2" t="n">
        <f aca="false">N338</f>
        <v>0</v>
      </c>
      <c r="AB338" s="2" t="n">
        <v>1</v>
      </c>
    </row>
    <row r="339" customFormat="false" ht="18.75" hidden="false" customHeight="false" outlineLevel="0" collapsed="false">
      <c r="Z339" s="2" t="n">
        <f aca="false">I339+K339</f>
        <v>0</v>
      </c>
      <c r="AA339" s="2" t="n">
        <f aca="false">N339</f>
        <v>0</v>
      </c>
      <c r="AB339" s="2" t="n">
        <v>1</v>
      </c>
    </row>
    <row r="340" customFormat="false" ht="18.75" hidden="false" customHeight="false" outlineLevel="0" collapsed="false">
      <c r="Z340" s="2" t="n">
        <f aca="false">I340+K340</f>
        <v>0</v>
      </c>
      <c r="AA340" s="2" t="n">
        <f aca="false">N340</f>
        <v>0</v>
      </c>
      <c r="AB340" s="2" t="n">
        <v>1</v>
      </c>
    </row>
    <row r="341" customFormat="false" ht="18.75" hidden="false" customHeight="false" outlineLevel="0" collapsed="false">
      <c r="Z341" s="2" t="n">
        <f aca="false">I341+K341</f>
        <v>0</v>
      </c>
      <c r="AA341" s="2" t="n">
        <f aca="false">N341</f>
        <v>0</v>
      </c>
      <c r="AB341" s="2" t="n">
        <v>1</v>
      </c>
    </row>
    <row r="342" customFormat="false" ht="18.75" hidden="false" customHeight="false" outlineLevel="0" collapsed="false">
      <c r="Z342" s="2" t="n">
        <f aca="false">I342+K342</f>
        <v>0</v>
      </c>
      <c r="AA342" s="2" t="n">
        <f aca="false">N342</f>
        <v>0</v>
      </c>
      <c r="AB342" s="2" t="n">
        <v>1</v>
      </c>
    </row>
    <row r="343" customFormat="false" ht="18.75" hidden="false" customHeight="false" outlineLevel="0" collapsed="false">
      <c r="Z343" s="2" t="n">
        <f aca="false">I343+K343</f>
        <v>0</v>
      </c>
      <c r="AA343" s="2" t="n">
        <f aca="false">N343</f>
        <v>0</v>
      </c>
      <c r="AB343" s="2" t="n">
        <v>1</v>
      </c>
    </row>
    <row r="344" customFormat="false" ht="18.75" hidden="false" customHeight="false" outlineLevel="0" collapsed="false">
      <c r="Z344" s="2" t="n">
        <f aca="false">I344+K344</f>
        <v>0</v>
      </c>
      <c r="AA344" s="2" t="n">
        <f aca="false">N344</f>
        <v>0</v>
      </c>
      <c r="AB344" s="2" t="n">
        <v>1</v>
      </c>
    </row>
    <row r="345" customFormat="false" ht="18.75" hidden="false" customHeight="false" outlineLevel="0" collapsed="false">
      <c r="Z345" s="2" t="n">
        <f aca="false">I345+K345</f>
        <v>0</v>
      </c>
      <c r="AA345" s="2" t="n">
        <f aca="false">N345</f>
        <v>0</v>
      </c>
      <c r="AB345" s="2" t="n">
        <v>1</v>
      </c>
    </row>
    <row r="346" customFormat="false" ht="18.75" hidden="false" customHeight="false" outlineLevel="0" collapsed="false">
      <c r="Z346" s="2" t="n">
        <f aca="false">I346+K346</f>
        <v>0</v>
      </c>
      <c r="AA346" s="2" t="n">
        <f aca="false">N346</f>
        <v>0</v>
      </c>
      <c r="AB346" s="2" t="n">
        <v>1</v>
      </c>
    </row>
    <row r="347" customFormat="false" ht="18.75" hidden="false" customHeight="false" outlineLevel="0" collapsed="false">
      <c r="Z347" s="2" t="n">
        <f aca="false">I347+K347</f>
        <v>0</v>
      </c>
      <c r="AA347" s="2" t="n">
        <f aca="false">N347</f>
        <v>0</v>
      </c>
      <c r="AB347" s="2" t="n">
        <v>1</v>
      </c>
    </row>
    <row r="348" customFormat="false" ht="18.75" hidden="false" customHeight="false" outlineLevel="0" collapsed="false">
      <c r="Z348" s="2" t="n">
        <f aca="false">I348+K348</f>
        <v>0</v>
      </c>
      <c r="AA348" s="2" t="n">
        <f aca="false">N348</f>
        <v>0</v>
      </c>
      <c r="AB348" s="2" t="n">
        <v>1</v>
      </c>
    </row>
    <row r="349" customFormat="false" ht="18.75" hidden="false" customHeight="false" outlineLevel="0" collapsed="false">
      <c r="Z349" s="2" t="n">
        <f aca="false">I349+K349</f>
        <v>0</v>
      </c>
      <c r="AA349" s="2" t="n">
        <f aca="false">N349</f>
        <v>0</v>
      </c>
      <c r="AB349" s="2" t="n">
        <v>1</v>
      </c>
    </row>
    <row r="350" customFormat="false" ht="18.75" hidden="false" customHeight="false" outlineLevel="0" collapsed="false">
      <c r="Z350" s="2" t="n">
        <f aca="false">I350+K350</f>
        <v>0</v>
      </c>
      <c r="AA350" s="2" t="n">
        <f aca="false">N350</f>
        <v>0</v>
      </c>
      <c r="AB350" s="2" t="n">
        <v>1</v>
      </c>
    </row>
    <row r="351" customFormat="false" ht="18.75" hidden="false" customHeight="false" outlineLevel="0" collapsed="false">
      <c r="Z351" s="2" t="n">
        <f aca="false">I351+K351</f>
        <v>0</v>
      </c>
      <c r="AA351" s="2" t="n">
        <f aca="false">N351</f>
        <v>0</v>
      </c>
      <c r="AB351" s="2" t="n">
        <v>1</v>
      </c>
    </row>
    <row r="352" customFormat="false" ht="18.75" hidden="false" customHeight="false" outlineLevel="0" collapsed="false">
      <c r="Z352" s="2" t="n">
        <f aca="false">I352+K352</f>
        <v>0</v>
      </c>
      <c r="AA352" s="2" t="n">
        <f aca="false">N352</f>
        <v>0</v>
      </c>
      <c r="AB352" s="2" t="n">
        <v>1</v>
      </c>
    </row>
    <row r="353" customFormat="false" ht="18.75" hidden="false" customHeight="false" outlineLevel="0" collapsed="false">
      <c r="Z353" s="2" t="n">
        <f aca="false">I353+K353</f>
        <v>0</v>
      </c>
      <c r="AA353" s="2" t="n">
        <f aca="false">N353</f>
        <v>0</v>
      </c>
      <c r="AB353" s="2" t="n">
        <v>1</v>
      </c>
    </row>
    <row r="354" customFormat="false" ht="18.75" hidden="false" customHeight="false" outlineLevel="0" collapsed="false">
      <c r="Z354" s="2" t="n">
        <f aca="false">I354+K354</f>
        <v>0</v>
      </c>
      <c r="AA354" s="2" t="n">
        <f aca="false">N354</f>
        <v>0</v>
      </c>
      <c r="AB354" s="2" t="n">
        <v>1</v>
      </c>
    </row>
    <row r="355" customFormat="false" ht="18.75" hidden="false" customHeight="false" outlineLevel="0" collapsed="false">
      <c r="Z355" s="2" t="n">
        <f aca="false">I355+K355</f>
        <v>0</v>
      </c>
      <c r="AA355" s="2" t="n">
        <f aca="false">N355</f>
        <v>0</v>
      </c>
      <c r="AB355" s="2" t="n">
        <v>1</v>
      </c>
    </row>
    <row r="356" customFormat="false" ht="18.75" hidden="false" customHeight="false" outlineLevel="0" collapsed="false">
      <c r="Z356" s="2" t="n">
        <f aca="false">I356+K356</f>
        <v>0</v>
      </c>
      <c r="AA356" s="2" t="n">
        <f aca="false">N356</f>
        <v>0</v>
      </c>
      <c r="AB356" s="2" t="n">
        <v>1</v>
      </c>
    </row>
    <row r="357" customFormat="false" ht="18.75" hidden="false" customHeight="false" outlineLevel="0" collapsed="false">
      <c r="Z357" s="2" t="n">
        <f aca="false">I357+K357</f>
        <v>0</v>
      </c>
      <c r="AA357" s="2" t="n">
        <f aca="false">N357</f>
        <v>0</v>
      </c>
      <c r="AB357" s="2" t="n">
        <v>1</v>
      </c>
    </row>
    <row r="358" customFormat="false" ht="18.75" hidden="false" customHeight="false" outlineLevel="0" collapsed="false">
      <c r="Z358" s="2" t="n">
        <f aca="false">I358+K358</f>
        <v>0</v>
      </c>
      <c r="AA358" s="2" t="n">
        <f aca="false">N358</f>
        <v>0</v>
      </c>
      <c r="AB358" s="2" t="n">
        <v>1</v>
      </c>
    </row>
    <row r="359" customFormat="false" ht="18.75" hidden="false" customHeight="false" outlineLevel="0" collapsed="false">
      <c r="Z359" s="2" t="n">
        <f aca="false">I359+K359</f>
        <v>0</v>
      </c>
      <c r="AA359" s="2" t="n">
        <f aca="false">N359</f>
        <v>0</v>
      </c>
      <c r="AB359" s="2" t="n">
        <v>1</v>
      </c>
    </row>
    <row r="360" customFormat="false" ht="18.75" hidden="false" customHeight="false" outlineLevel="0" collapsed="false">
      <c r="Z360" s="2" t="n">
        <f aca="false">I360+K360</f>
        <v>0</v>
      </c>
      <c r="AA360" s="2" t="n">
        <f aca="false">N360</f>
        <v>0</v>
      </c>
      <c r="AB360" s="2" t="n">
        <v>1</v>
      </c>
    </row>
    <row r="361" customFormat="false" ht="18.75" hidden="false" customHeight="false" outlineLevel="0" collapsed="false">
      <c r="Z361" s="2" t="n">
        <f aca="false">I361+K361</f>
        <v>0</v>
      </c>
      <c r="AA361" s="2" t="n">
        <f aca="false">N361</f>
        <v>0</v>
      </c>
      <c r="AB361" s="2" t="n">
        <v>1</v>
      </c>
    </row>
    <row r="362" customFormat="false" ht="18.75" hidden="false" customHeight="false" outlineLevel="0" collapsed="false">
      <c r="Z362" s="2" t="n">
        <f aca="false">I362+K362</f>
        <v>0</v>
      </c>
      <c r="AA362" s="2" t="n">
        <f aca="false">N362</f>
        <v>0</v>
      </c>
      <c r="AB362" s="2" t="n">
        <v>1</v>
      </c>
    </row>
    <row r="363" customFormat="false" ht="18.75" hidden="false" customHeight="false" outlineLevel="0" collapsed="false">
      <c r="Z363" s="2" t="n">
        <f aca="false">I363+K363</f>
        <v>0</v>
      </c>
      <c r="AA363" s="2" t="n">
        <f aca="false">N363</f>
        <v>0</v>
      </c>
      <c r="AB363" s="2" t="n">
        <v>1</v>
      </c>
    </row>
    <row r="364" customFormat="false" ht="18.75" hidden="false" customHeight="false" outlineLevel="0" collapsed="false">
      <c r="Z364" s="2" t="n">
        <f aca="false">I364+K364</f>
        <v>0</v>
      </c>
      <c r="AA364" s="2" t="n">
        <f aca="false">N364</f>
        <v>0</v>
      </c>
      <c r="AB364" s="2" t="n">
        <v>1</v>
      </c>
    </row>
    <row r="365" customFormat="false" ht="18.75" hidden="false" customHeight="false" outlineLevel="0" collapsed="false">
      <c r="Z365" s="2" t="n">
        <f aca="false">I365+K365</f>
        <v>0</v>
      </c>
      <c r="AA365" s="2" t="n">
        <f aca="false">N365</f>
        <v>0</v>
      </c>
      <c r="AB365" s="2" t="n">
        <v>1</v>
      </c>
    </row>
    <row r="366" customFormat="false" ht="18.75" hidden="false" customHeight="false" outlineLevel="0" collapsed="false">
      <c r="Z366" s="2" t="n">
        <f aca="false">I366+K366</f>
        <v>0</v>
      </c>
      <c r="AA366" s="2" t="n">
        <f aca="false">N366</f>
        <v>0</v>
      </c>
      <c r="AB366" s="2" t="n">
        <v>1</v>
      </c>
    </row>
    <row r="367" customFormat="false" ht="18.75" hidden="false" customHeight="false" outlineLevel="0" collapsed="false">
      <c r="Z367" s="2" t="n">
        <f aca="false">I367+K367</f>
        <v>0</v>
      </c>
      <c r="AA367" s="2" t="n">
        <f aca="false">N367</f>
        <v>0</v>
      </c>
      <c r="AB367" s="2" t="n">
        <v>1</v>
      </c>
    </row>
    <row r="368" customFormat="false" ht="18.75" hidden="false" customHeight="false" outlineLevel="0" collapsed="false">
      <c r="Z368" s="2" t="n">
        <f aca="false">I368+K368</f>
        <v>0</v>
      </c>
      <c r="AA368" s="2" t="n">
        <f aca="false">N368</f>
        <v>0</v>
      </c>
      <c r="AB368" s="2" t="n">
        <v>1</v>
      </c>
    </row>
    <row r="369" customFormat="false" ht="18.75" hidden="false" customHeight="false" outlineLevel="0" collapsed="false">
      <c r="Z369" s="2" t="n">
        <f aca="false">I369+K369</f>
        <v>0</v>
      </c>
      <c r="AA369" s="2" t="n">
        <f aca="false">N369</f>
        <v>0</v>
      </c>
      <c r="AB369" s="2" t="n">
        <v>1</v>
      </c>
    </row>
    <row r="370" customFormat="false" ht="18.75" hidden="false" customHeight="false" outlineLevel="0" collapsed="false">
      <c r="Z370" s="2" t="n">
        <f aca="false">I370+K370</f>
        <v>0</v>
      </c>
      <c r="AA370" s="2" t="n">
        <f aca="false">N370</f>
        <v>0</v>
      </c>
      <c r="AB370" s="2" t="n">
        <v>1</v>
      </c>
    </row>
    <row r="371" customFormat="false" ht="18.75" hidden="false" customHeight="false" outlineLevel="0" collapsed="false">
      <c r="Z371" s="2" t="n">
        <f aca="false">I371+K371</f>
        <v>0</v>
      </c>
      <c r="AA371" s="2" t="n">
        <f aca="false">N371</f>
        <v>0</v>
      </c>
      <c r="AB371" s="2" t="n">
        <v>1</v>
      </c>
    </row>
    <row r="372" customFormat="false" ht="18.75" hidden="false" customHeight="false" outlineLevel="0" collapsed="false">
      <c r="Z372" s="2" t="n">
        <f aca="false">I372+K372</f>
        <v>0</v>
      </c>
      <c r="AA372" s="2" t="n">
        <f aca="false">N372</f>
        <v>0</v>
      </c>
      <c r="AB372" s="2" t="n">
        <v>1</v>
      </c>
    </row>
    <row r="373" customFormat="false" ht="18.75" hidden="false" customHeight="false" outlineLevel="0" collapsed="false">
      <c r="Z373" s="2" t="n">
        <f aca="false">I373+K373</f>
        <v>0</v>
      </c>
      <c r="AA373" s="2" t="n">
        <f aca="false">N373</f>
        <v>0</v>
      </c>
      <c r="AB373" s="2" t="n">
        <v>1</v>
      </c>
    </row>
    <row r="374" customFormat="false" ht="18.75" hidden="false" customHeight="false" outlineLevel="0" collapsed="false">
      <c r="Z374" s="2" t="n">
        <f aca="false">I374+K374</f>
        <v>0</v>
      </c>
      <c r="AA374" s="2" t="n">
        <f aca="false">N374</f>
        <v>0</v>
      </c>
      <c r="AB374" s="2" t="n">
        <v>1</v>
      </c>
    </row>
    <row r="375" customFormat="false" ht="18.75" hidden="false" customHeight="false" outlineLevel="0" collapsed="false">
      <c r="Z375" s="2" t="n">
        <f aca="false">I375+K375</f>
        <v>0</v>
      </c>
      <c r="AA375" s="2" t="n">
        <f aca="false">N375</f>
        <v>0</v>
      </c>
      <c r="AB375" s="2" t="n">
        <v>1</v>
      </c>
    </row>
    <row r="376" customFormat="false" ht="18.75" hidden="false" customHeight="false" outlineLevel="0" collapsed="false">
      <c r="Z376" s="2" t="n">
        <f aca="false">I376+K376</f>
        <v>0</v>
      </c>
      <c r="AA376" s="2" t="n">
        <f aca="false">N376</f>
        <v>0</v>
      </c>
      <c r="AB376" s="2" t="n">
        <v>1</v>
      </c>
    </row>
    <row r="377" customFormat="false" ht="18.75" hidden="false" customHeight="false" outlineLevel="0" collapsed="false">
      <c r="Z377" s="2" t="n">
        <f aca="false">I377+K377</f>
        <v>0</v>
      </c>
      <c r="AA377" s="2" t="n">
        <f aca="false">N377</f>
        <v>0</v>
      </c>
      <c r="AB377" s="2" t="n">
        <v>1</v>
      </c>
    </row>
    <row r="378" customFormat="false" ht="18.75" hidden="false" customHeight="false" outlineLevel="0" collapsed="false">
      <c r="Z378" s="2" t="n">
        <f aca="false">I378+K378</f>
        <v>0</v>
      </c>
      <c r="AA378" s="2" t="n">
        <f aca="false">N378</f>
        <v>0</v>
      </c>
      <c r="AB378" s="2" t="n">
        <v>1</v>
      </c>
    </row>
    <row r="379" customFormat="false" ht="18.75" hidden="false" customHeight="false" outlineLevel="0" collapsed="false">
      <c r="Z379" s="2" t="n">
        <f aca="false">I379+K379</f>
        <v>0</v>
      </c>
      <c r="AA379" s="2" t="n">
        <f aca="false">N379</f>
        <v>0</v>
      </c>
      <c r="AB379" s="2" t="n">
        <v>1</v>
      </c>
    </row>
    <row r="380" customFormat="false" ht="18.75" hidden="false" customHeight="false" outlineLevel="0" collapsed="false">
      <c r="Z380" s="2" t="n">
        <f aca="false">I380+K380</f>
        <v>0</v>
      </c>
      <c r="AA380" s="2" t="n">
        <f aca="false">N380</f>
        <v>0</v>
      </c>
      <c r="AB380" s="2" t="n">
        <v>1</v>
      </c>
    </row>
    <row r="381" customFormat="false" ht="18.75" hidden="false" customHeight="false" outlineLevel="0" collapsed="false">
      <c r="Z381" s="2" t="n">
        <f aca="false">I381+K381</f>
        <v>0</v>
      </c>
      <c r="AA381" s="2" t="n">
        <f aca="false">N381</f>
        <v>0</v>
      </c>
      <c r="AB381" s="2" t="n">
        <v>1</v>
      </c>
    </row>
    <row r="382" customFormat="false" ht="18.75" hidden="false" customHeight="false" outlineLevel="0" collapsed="false">
      <c r="Z382" s="2" t="n">
        <f aca="false">I382+K382</f>
        <v>0</v>
      </c>
      <c r="AA382" s="2" t="n">
        <f aca="false">N382</f>
        <v>0</v>
      </c>
      <c r="AB382" s="2" t="n">
        <v>1</v>
      </c>
    </row>
    <row r="383" customFormat="false" ht="18.75" hidden="false" customHeight="false" outlineLevel="0" collapsed="false">
      <c r="Z383" s="2" t="n">
        <f aca="false">I383+K383</f>
        <v>0</v>
      </c>
      <c r="AA383" s="2" t="n">
        <f aca="false">N383</f>
        <v>0</v>
      </c>
      <c r="AB383" s="2" t="n">
        <v>1</v>
      </c>
    </row>
    <row r="384" customFormat="false" ht="18.75" hidden="false" customHeight="false" outlineLevel="0" collapsed="false">
      <c r="Z384" s="2" t="n">
        <f aca="false">I384+K384</f>
        <v>0</v>
      </c>
      <c r="AA384" s="2" t="n">
        <f aca="false">N384</f>
        <v>0</v>
      </c>
      <c r="AB384" s="2" t="n">
        <v>1</v>
      </c>
    </row>
    <row r="385" customFormat="false" ht="18.75" hidden="false" customHeight="false" outlineLevel="0" collapsed="false">
      <c r="Z385" s="2" t="n">
        <f aca="false">I385+K385</f>
        <v>0</v>
      </c>
      <c r="AA385" s="2" t="n">
        <f aca="false">N385</f>
        <v>0</v>
      </c>
      <c r="AB385" s="2" t="n">
        <v>1</v>
      </c>
    </row>
    <row r="386" customFormat="false" ht="18.75" hidden="false" customHeight="false" outlineLevel="0" collapsed="false">
      <c r="Z386" s="2" t="n">
        <f aca="false">I386+K386</f>
        <v>0</v>
      </c>
      <c r="AA386" s="2" t="n">
        <f aca="false">N386</f>
        <v>0</v>
      </c>
      <c r="AB386" s="2" t="n">
        <v>1</v>
      </c>
    </row>
    <row r="387" customFormat="false" ht="18.75" hidden="false" customHeight="false" outlineLevel="0" collapsed="false">
      <c r="Z387" s="2" t="n">
        <f aca="false">I387+K387</f>
        <v>0</v>
      </c>
      <c r="AA387" s="2" t="n">
        <f aca="false">N387</f>
        <v>0</v>
      </c>
      <c r="AB387" s="2" t="n">
        <v>1</v>
      </c>
    </row>
    <row r="388" customFormat="false" ht="18.75" hidden="false" customHeight="false" outlineLevel="0" collapsed="false">
      <c r="Z388" s="2" t="n">
        <f aca="false">I388+K388</f>
        <v>0</v>
      </c>
      <c r="AA388" s="2" t="n">
        <f aca="false">N388</f>
        <v>0</v>
      </c>
      <c r="AB388" s="2" t="n">
        <v>1</v>
      </c>
    </row>
    <row r="389" customFormat="false" ht="18.75" hidden="false" customHeight="false" outlineLevel="0" collapsed="false">
      <c r="Z389" s="2" t="n">
        <f aca="false">I389+K389</f>
        <v>0</v>
      </c>
      <c r="AA389" s="2" t="n">
        <f aca="false">N389</f>
        <v>0</v>
      </c>
      <c r="AB389" s="2" t="n">
        <v>1</v>
      </c>
    </row>
    <row r="390" customFormat="false" ht="18.75" hidden="false" customHeight="false" outlineLevel="0" collapsed="false">
      <c r="Z390" s="2" t="n">
        <f aca="false">I390+K390</f>
        <v>0</v>
      </c>
      <c r="AA390" s="2" t="n">
        <f aca="false">N390</f>
        <v>0</v>
      </c>
      <c r="AB390" s="2" t="n">
        <v>1</v>
      </c>
    </row>
    <row r="391" customFormat="false" ht="18.75" hidden="false" customHeight="false" outlineLevel="0" collapsed="false">
      <c r="Z391" s="2" t="n">
        <f aca="false">I391+K391</f>
        <v>0</v>
      </c>
      <c r="AA391" s="2" t="n">
        <f aca="false">N391</f>
        <v>0</v>
      </c>
      <c r="AB391" s="2" t="n">
        <v>1</v>
      </c>
    </row>
    <row r="392" customFormat="false" ht="18.75" hidden="false" customHeight="false" outlineLevel="0" collapsed="false">
      <c r="Z392" s="2" t="n">
        <f aca="false">I392+K392</f>
        <v>0</v>
      </c>
      <c r="AA392" s="2" t="n">
        <f aca="false">N392</f>
        <v>0</v>
      </c>
      <c r="AB392" s="2" t="n">
        <v>1</v>
      </c>
    </row>
    <row r="393" customFormat="false" ht="18.75" hidden="false" customHeight="false" outlineLevel="0" collapsed="false">
      <c r="Z393" s="2" t="n">
        <f aca="false">I393+K393</f>
        <v>0</v>
      </c>
      <c r="AA393" s="2" t="n">
        <f aca="false">N393</f>
        <v>0</v>
      </c>
      <c r="AB393" s="2" t="n">
        <v>1</v>
      </c>
    </row>
    <row r="394" customFormat="false" ht="18.75" hidden="false" customHeight="false" outlineLevel="0" collapsed="false">
      <c r="Z394" s="2" t="n">
        <f aca="false">I394+K394</f>
        <v>0</v>
      </c>
      <c r="AA394" s="2" t="n">
        <f aca="false">N394</f>
        <v>0</v>
      </c>
      <c r="AB394" s="2" t="n">
        <v>1</v>
      </c>
    </row>
    <row r="395" customFormat="false" ht="18.75" hidden="false" customHeight="false" outlineLevel="0" collapsed="false">
      <c r="Z395" s="2" t="n">
        <f aca="false">I395+K395</f>
        <v>0</v>
      </c>
      <c r="AA395" s="2" t="n">
        <f aca="false">N395</f>
        <v>0</v>
      </c>
      <c r="AB395" s="2" t="n">
        <v>1</v>
      </c>
    </row>
    <row r="396" customFormat="false" ht="18.75" hidden="false" customHeight="false" outlineLevel="0" collapsed="false">
      <c r="Z396" s="2" t="n">
        <f aca="false">I396+K396</f>
        <v>0</v>
      </c>
      <c r="AA396" s="2" t="n">
        <f aca="false">N396</f>
        <v>0</v>
      </c>
      <c r="AB396" s="2" t="n">
        <v>1</v>
      </c>
    </row>
    <row r="397" customFormat="false" ht="18.75" hidden="false" customHeight="false" outlineLevel="0" collapsed="false">
      <c r="Z397" s="2" t="n">
        <f aca="false">I397+K397</f>
        <v>0</v>
      </c>
      <c r="AA397" s="2" t="n">
        <f aca="false">N397</f>
        <v>0</v>
      </c>
      <c r="AB397" s="2" t="n">
        <v>1</v>
      </c>
    </row>
    <row r="398" customFormat="false" ht="18.75" hidden="false" customHeight="false" outlineLevel="0" collapsed="false">
      <c r="Z398" s="2" t="n">
        <f aca="false">I398+K398</f>
        <v>0</v>
      </c>
      <c r="AA398" s="2" t="n">
        <f aca="false">N398</f>
        <v>0</v>
      </c>
      <c r="AB398" s="2" t="n">
        <v>1</v>
      </c>
    </row>
    <row r="399" customFormat="false" ht="18.75" hidden="false" customHeight="false" outlineLevel="0" collapsed="false">
      <c r="Z399" s="2" t="n">
        <f aca="false">I399+K399</f>
        <v>0</v>
      </c>
      <c r="AA399" s="2" t="n">
        <f aca="false">N399</f>
        <v>0</v>
      </c>
      <c r="AB399" s="2" t="n">
        <v>1</v>
      </c>
    </row>
    <row r="400" customFormat="false" ht="18.75" hidden="false" customHeight="false" outlineLevel="0" collapsed="false">
      <c r="Z400" s="2" t="n">
        <f aca="false">I400+K400</f>
        <v>0</v>
      </c>
      <c r="AA400" s="2" t="n">
        <f aca="false">N400</f>
        <v>0</v>
      </c>
      <c r="AB400" s="2" t="n">
        <v>1</v>
      </c>
    </row>
    <row r="401" customFormat="false" ht="18.75" hidden="false" customHeight="false" outlineLevel="0" collapsed="false">
      <c r="Z401" s="2" t="n">
        <f aca="false">I401+K401</f>
        <v>0</v>
      </c>
      <c r="AA401" s="2" t="n">
        <f aca="false">N401</f>
        <v>0</v>
      </c>
      <c r="AB401" s="2" t="n">
        <v>1</v>
      </c>
    </row>
    <row r="402" customFormat="false" ht="18.75" hidden="false" customHeight="false" outlineLevel="0" collapsed="false">
      <c r="Z402" s="2" t="n">
        <f aca="false">I402+K402</f>
        <v>0</v>
      </c>
      <c r="AA402" s="2" t="n">
        <f aca="false">N402</f>
        <v>0</v>
      </c>
      <c r="AB402" s="2" t="n">
        <v>1</v>
      </c>
    </row>
    <row r="403" customFormat="false" ht="18.75" hidden="false" customHeight="false" outlineLevel="0" collapsed="false">
      <c r="Z403" s="2" t="n">
        <f aca="false">I403+K403</f>
        <v>0</v>
      </c>
      <c r="AA403" s="2" t="n">
        <f aca="false">N403</f>
        <v>0</v>
      </c>
      <c r="AB403" s="2" t="n">
        <v>1</v>
      </c>
    </row>
    <row r="404" customFormat="false" ht="18.75" hidden="false" customHeight="false" outlineLevel="0" collapsed="false">
      <c r="Z404" s="2" t="n">
        <f aca="false">I404+K404</f>
        <v>0</v>
      </c>
      <c r="AA404" s="2" t="n">
        <f aca="false">N404</f>
        <v>0</v>
      </c>
      <c r="AB404" s="2" t="n">
        <v>1</v>
      </c>
    </row>
    <row r="405" customFormat="false" ht="18.75" hidden="false" customHeight="false" outlineLevel="0" collapsed="false">
      <c r="Z405" s="2" t="n">
        <f aca="false">I405+K405</f>
        <v>0</v>
      </c>
      <c r="AA405" s="2" t="n">
        <f aca="false">N405</f>
        <v>0</v>
      </c>
      <c r="AB405" s="2" t="n">
        <v>1</v>
      </c>
    </row>
    <row r="406" customFormat="false" ht="18.75" hidden="false" customHeight="false" outlineLevel="0" collapsed="false">
      <c r="Z406" s="2" t="n">
        <f aca="false">I406+K406</f>
        <v>0</v>
      </c>
      <c r="AA406" s="2" t="n">
        <f aca="false">N406</f>
        <v>0</v>
      </c>
      <c r="AB406" s="2" t="n">
        <v>1</v>
      </c>
    </row>
    <row r="407" customFormat="false" ht="18.75" hidden="false" customHeight="false" outlineLevel="0" collapsed="false">
      <c r="Z407" s="2" t="n">
        <f aca="false">I407+K407</f>
        <v>0</v>
      </c>
      <c r="AA407" s="2" t="n">
        <f aca="false">N407</f>
        <v>0</v>
      </c>
      <c r="AB407" s="2" t="n">
        <v>1</v>
      </c>
    </row>
    <row r="408" customFormat="false" ht="18.75" hidden="false" customHeight="false" outlineLevel="0" collapsed="false">
      <c r="Z408" s="2" t="n">
        <f aca="false">I408+K408</f>
        <v>0</v>
      </c>
      <c r="AA408" s="2" t="n">
        <f aca="false">N408</f>
        <v>0</v>
      </c>
      <c r="AB408" s="2" t="n">
        <v>1</v>
      </c>
    </row>
    <row r="409" customFormat="false" ht="18.75" hidden="false" customHeight="false" outlineLevel="0" collapsed="false">
      <c r="Z409" s="2" t="n">
        <f aca="false">I409+K409</f>
        <v>0</v>
      </c>
      <c r="AA409" s="2" t="n">
        <f aca="false">N409</f>
        <v>0</v>
      </c>
      <c r="AB409" s="2" t="n">
        <v>1</v>
      </c>
    </row>
    <row r="410" customFormat="false" ht="18.75" hidden="false" customHeight="false" outlineLevel="0" collapsed="false">
      <c r="Z410" s="2" t="n">
        <f aca="false">I410+K410</f>
        <v>0</v>
      </c>
      <c r="AA410" s="2" t="n">
        <f aca="false">N410</f>
        <v>0</v>
      </c>
      <c r="AB410" s="2" t="n">
        <v>1</v>
      </c>
    </row>
    <row r="411" customFormat="false" ht="18.75" hidden="false" customHeight="false" outlineLevel="0" collapsed="false">
      <c r="Z411" s="2" t="n">
        <f aca="false">I411+K411</f>
        <v>0</v>
      </c>
      <c r="AA411" s="2" t="n">
        <f aca="false">N411</f>
        <v>0</v>
      </c>
      <c r="AB411" s="2" t="n">
        <v>1</v>
      </c>
    </row>
    <row r="412" customFormat="false" ht="18.75" hidden="false" customHeight="false" outlineLevel="0" collapsed="false">
      <c r="Z412" s="2" t="n">
        <f aca="false">I412+K412</f>
        <v>0</v>
      </c>
      <c r="AA412" s="2" t="n">
        <f aca="false">N412</f>
        <v>0</v>
      </c>
      <c r="AB412" s="2" t="n">
        <v>1</v>
      </c>
    </row>
    <row r="413" customFormat="false" ht="18.75" hidden="false" customHeight="false" outlineLevel="0" collapsed="false">
      <c r="Z413" s="2" t="n">
        <f aca="false">I413+K413</f>
        <v>0</v>
      </c>
      <c r="AA413" s="2" t="n">
        <f aca="false">N413</f>
        <v>0</v>
      </c>
      <c r="AB413" s="2" t="n">
        <v>1</v>
      </c>
    </row>
    <row r="414" customFormat="false" ht="18.75" hidden="false" customHeight="false" outlineLevel="0" collapsed="false">
      <c r="Z414" s="2" t="n">
        <f aca="false">I414+K414</f>
        <v>0</v>
      </c>
      <c r="AA414" s="2" t="n">
        <f aca="false">N414</f>
        <v>0</v>
      </c>
      <c r="AB414" s="2" t="n">
        <v>1</v>
      </c>
    </row>
    <row r="415" customFormat="false" ht="18.75" hidden="false" customHeight="false" outlineLevel="0" collapsed="false">
      <c r="Z415" s="2" t="n">
        <f aca="false">I415+K415</f>
        <v>0</v>
      </c>
      <c r="AA415" s="2" t="n">
        <f aca="false">N415</f>
        <v>0</v>
      </c>
      <c r="AB415" s="2" t="n">
        <v>1</v>
      </c>
    </row>
    <row r="416" customFormat="false" ht="18.75" hidden="false" customHeight="false" outlineLevel="0" collapsed="false">
      <c r="Z416" s="2" t="n">
        <f aca="false">I416+K416</f>
        <v>0</v>
      </c>
      <c r="AA416" s="2" t="n">
        <f aca="false">N416</f>
        <v>0</v>
      </c>
      <c r="AB416" s="2" t="n">
        <v>1</v>
      </c>
    </row>
    <row r="417" customFormat="false" ht="18.75" hidden="false" customHeight="false" outlineLevel="0" collapsed="false">
      <c r="Z417" s="2" t="n">
        <f aca="false">I417+K417</f>
        <v>0</v>
      </c>
      <c r="AA417" s="2" t="n">
        <f aca="false">N417</f>
        <v>0</v>
      </c>
      <c r="AB417" s="2" t="n">
        <v>1</v>
      </c>
    </row>
    <row r="418" customFormat="false" ht="18.75" hidden="false" customHeight="false" outlineLevel="0" collapsed="false">
      <c r="Z418" s="2" t="n">
        <f aca="false">I418+K418</f>
        <v>0</v>
      </c>
      <c r="AA418" s="2" t="n">
        <f aca="false">N418</f>
        <v>0</v>
      </c>
      <c r="AB418" s="2" t="n">
        <v>1</v>
      </c>
    </row>
    <row r="419" customFormat="false" ht="18.75" hidden="false" customHeight="false" outlineLevel="0" collapsed="false">
      <c r="Z419" s="2" t="n">
        <f aca="false">I419+K419</f>
        <v>0</v>
      </c>
      <c r="AA419" s="2" t="n">
        <f aca="false">N419</f>
        <v>0</v>
      </c>
      <c r="AB419" s="2" t="n">
        <v>1</v>
      </c>
    </row>
    <row r="420" customFormat="false" ht="18.75" hidden="false" customHeight="false" outlineLevel="0" collapsed="false">
      <c r="Z420" s="2" t="n">
        <f aca="false">I420+K420</f>
        <v>0</v>
      </c>
      <c r="AA420" s="2" t="n">
        <f aca="false">N420</f>
        <v>0</v>
      </c>
      <c r="AB420" s="2" t="n">
        <v>1</v>
      </c>
    </row>
    <row r="421" customFormat="false" ht="18.75" hidden="false" customHeight="false" outlineLevel="0" collapsed="false">
      <c r="Z421" s="2" t="n">
        <f aca="false">I421+K421</f>
        <v>0</v>
      </c>
      <c r="AA421" s="2" t="n">
        <f aca="false">N421</f>
        <v>0</v>
      </c>
      <c r="AB421" s="2" t="n">
        <v>1</v>
      </c>
    </row>
    <row r="422" customFormat="false" ht="18.75" hidden="false" customHeight="false" outlineLevel="0" collapsed="false">
      <c r="Z422" s="2" t="n">
        <f aca="false">I422+K422</f>
        <v>0</v>
      </c>
      <c r="AA422" s="2" t="n">
        <f aca="false">N422</f>
        <v>0</v>
      </c>
      <c r="AB422" s="2" t="n">
        <v>1</v>
      </c>
    </row>
    <row r="423" customFormat="false" ht="18.75" hidden="false" customHeight="false" outlineLevel="0" collapsed="false">
      <c r="Z423" s="2" t="n">
        <f aca="false">I423+K423</f>
        <v>0</v>
      </c>
      <c r="AA423" s="2" t="n">
        <f aca="false">N423</f>
        <v>0</v>
      </c>
      <c r="AB423" s="2" t="n">
        <v>1</v>
      </c>
    </row>
    <row r="424" customFormat="false" ht="18.75" hidden="false" customHeight="false" outlineLevel="0" collapsed="false">
      <c r="Z424" s="2" t="n">
        <f aca="false">I424+K424</f>
        <v>0</v>
      </c>
      <c r="AA424" s="2" t="n">
        <f aca="false">N424</f>
        <v>0</v>
      </c>
      <c r="AB424" s="2" t="n">
        <v>1</v>
      </c>
    </row>
    <row r="425" customFormat="false" ht="18.75" hidden="false" customHeight="false" outlineLevel="0" collapsed="false">
      <c r="Z425" s="2" t="n">
        <f aca="false">I425+K425</f>
        <v>0</v>
      </c>
      <c r="AA425" s="2" t="n">
        <f aca="false">N425</f>
        <v>0</v>
      </c>
      <c r="AB425" s="2" t="n">
        <v>1</v>
      </c>
    </row>
    <row r="426" customFormat="false" ht="18.75" hidden="false" customHeight="false" outlineLevel="0" collapsed="false">
      <c r="Z426" s="2" t="n">
        <f aca="false">I426+K426</f>
        <v>0</v>
      </c>
      <c r="AA426" s="2" t="n">
        <f aca="false">N426</f>
        <v>0</v>
      </c>
      <c r="AB426" s="2" t="n">
        <v>1</v>
      </c>
    </row>
    <row r="427" customFormat="false" ht="18.75" hidden="false" customHeight="false" outlineLevel="0" collapsed="false">
      <c r="Z427" s="2" t="n">
        <f aca="false">I427+K427</f>
        <v>0</v>
      </c>
      <c r="AA427" s="2" t="n">
        <f aca="false">N427</f>
        <v>0</v>
      </c>
      <c r="AB427" s="2" t="n">
        <v>1</v>
      </c>
    </row>
    <row r="428" customFormat="false" ht="18.75" hidden="false" customHeight="false" outlineLevel="0" collapsed="false">
      <c r="Z428" s="2" t="n">
        <f aca="false">I428+K428</f>
        <v>0</v>
      </c>
      <c r="AA428" s="2" t="n">
        <f aca="false">N428</f>
        <v>0</v>
      </c>
      <c r="AB428" s="2" t="n">
        <v>1</v>
      </c>
    </row>
    <row r="429" customFormat="false" ht="18.75" hidden="false" customHeight="false" outlineLevel="0" collapsed="false">
      <c r="Z429" s="2" t="n">
        <f aca="false">I429+K429</f>
        <v>0</v>
      </c>
      <c r="AA429" s="2" t="n">
        <f aca="false">N429</f>
        <v>0</v>
      </c>
      <c r="AB429" s="2" t="n">
        <v>1</v>
      </c>
    </row>
    <row r="430" customFormat="false" ht="18.75" hidden="false" customHeight="false" outlineLevel="0" collapsed="false">
      <c r="Z430" s="2" t="n">
        <f aca="false">I430+K430</f>
        <v>0</v>
      </c>
      <c r="AA430" s="2" t="n">
        <f aca="false">N430</f>
        <v>0</v>
      </c>
      <c r="AB430" s="2" t="n">
        <v>1</v>
      </c>
    </row>
    <row r="431" customFormat="false" ht="18.75" hidden="false" customHeight="false" outlineLevel="0" collapsed="false">
      <c r="Z431" s="2" t="n">
        <f aca="false">I431+K431</f>
        <v>0</v>
      </c>
      <c r="AA431" s="2" t="n">
        <f aca="false">N431</f>
        <v>0</v>
      </c>
      <c r="AB431" s="2" t="n">
        <v>1</v>
      </c>
    </row>
    <row r="432" customFormat="false" ht="18.75" hidden="false" customHeight="false" outlineLevel="0" collapsed="false">
      <c r="Z432" s="2" t="n">
        <f aca="false">I432+K432</f>
        <v>0</v>
      </c>
      <c r="AA432" s="2" t="n">
        <f aca="false">N432</f>
        <v>0</v>
      </c>
      <c r="AB432" s="2" t="n">
        <v>1</v>
      </c>
    </row>
    <row r="433" customFormat="false" ht="18.75" hidden="false" customHeight="false" outlineLevel="0" collapsed="false">
      <c r="Z433" s="2" t="n">
        <f aca="false">I433+K433</f>
        <v>0</v>
      </c>
      <c r="AA433" s="2" t="n">
        <f aca="false">N433</f>
        <v>0</v>
      </c>
      <c r="AB433" s="2" t="n">
        <v>1</v>
      </c>
    </row>
    <row r="434" customFormat="false" ht="18.75" hidden="false" customHeight="false" outlineLevel="0" collapsed="false">
      <c r="Z434" s="2" t="n">
        <f aca="false">I434+K434</f>
        <v>0</v>
      </c>
      <c r="AA434" s="2" t="n">
        <f aca="false">N434</f>
        <v>0</v>
      </c>
      <c r="AB434" s="2" t="n">
        <v>1</v>
      </c>
    </row>
    <row r="435" customFormat="false" ht="18.75" hidden="false" customHeight="false" outlineLevel="0" collapsed="false">
      <c r="Z435" s="2" t="n">
        <f aca="false">I435+K435</f>
        <v>0</v>
      </c>
      <c r="AA435" s="2" t="n">
        <f aca="false">N435</f>
        <v>0</v>
      </c>
      <c r="AB435" s="2" t="n">
        <v>1</v>
      </c>
    </row>
    <row r="436" customFormat="false" ht="18.75" hidden="false" customHeight="false" outlineLevel="0" collapsed="false">
      <c r="Z436" s="2" t="n">
        <f aca="false">I436+K436</f>
        <v>0</v>
      </c>
      <c r="AA436" s="2" t="n">
        <f aca="false">N436</f>
        <v>0</v>
      </c>
      <c r="AB436" s="2" t="n">
        <v>1</v>
      </c>
    </row>
    <row r="437" customFormat="false" ht="18.75" hidden="false" customHeight="false" outlineLevel="0" collapsed="false">
      <c r="Z437" s="2" t="n">
        <f aca="false">I437+K437</f>
        <v>0</v>
      </c>
      <c r="AA437" s="2" t="n">
        <f aca="false">N437</f>
        <v>0</v>
      </c>
      <c r="AB437" s="2" t="n">
        <v>1</v>
      </c>
    </row>
    <row r="438" customFormat="false" ht="18.75" hidden="false" customHeight="false" outlineLevel="0" collapsed="false">
      <c r="Z438" s="2" t="n">
        <f aca="false">I438+K438</f>
        <v>0</v>
      </c>
      <c r="AA438" s="2" t="n">
        <f aca="false">N438</f>
        <v>0</v>
      </c>
      <c r="AB438" s="2" t="n">
        <v>1</v>
      </c>
    </row>
    <row r="439" customFormat="false" ht="18.75" hidden="false" customHeight="false" outlineLevel="0" collapsed="false">
      <c r="Z439" s="2" t="n">
        <f aca="false">I439+K439</f>
        <v>0</v>
      </c>
      <c r="AA439" s="2" t="n">
        <f aca="false">N439</f>
        <v>0</v>
      </c>
      <c r="AB439" s="2" t="n">
        <v>1</v>
      </c>
    </row>
    <row r="440" customFormat="false" ht="18.75" hidden="false" customHeight="false" outlineLevel="0" collapsed="false">
      <c r="Z440" s="2" t="n">
        <f aca="false">I440+K440</f>
        <v>0</v>
      </c>
      <c r="AA440" s="2" t="n">
        <f aca="false">N440</f>
        <v>0</v>
      </c>
      <c r="AB440" s="2" t="n">
        <v>1</v>
      </c>
    </row>
    <row r="441" customFormat="false" ht="18.75" hidden="false" customHeight="false" outlineLevel="0" collapsed="false">
      <c r="Z441" s="2" t="n">
        <f aca="false">I441+K441</f>
        <v>0</v>
      </c>
      <c r="AA441" s="2" t="n">
        <f aca="false">N441</f>
        <v>0</v>
      </c>
      <c r="AB441" s="2" t="n">
        <v>1</v>
      </c>
    </row>
    <row r="442" customFormat="false" ht="18.75" hidden="false" customHeight="false" outlineLevel="0" collapsed="false">
      <c r="Z442" s="2" t="n">
        <f aca="false">I442+K442</f>
        <v>0</v>
      </c>
      <c r="AA442" s="2" t="n">
        <f aca="false">N442</f>
        <v>0</v>
      </c>
      <c r="AB442" s="2" t="n">
        <v>1</v>
      </c>
    </row>
    <row r="443" customFormat="false" ht="18.75" hidden="false" customHeight="false" outlineLevel="0" collapsed="false">
      <c r="Z443" s="2" t="n">
        <f aca="false">I443+K443</f>
        <v>0</v>
      </c>
      <c r="AA443" s="2" t="n">
        <f aca="false">N443</f>
        <v>0</v>
      </c>
      <c r="AB443" s="2" t="n">
        <v>1</v>
      </c>
    </row>
    <row r="444" customFormat="false" ht="18.75" hidden="false" customHeight="false" outlineLevel="0" collapsed="false">
      <c r="Z444" s="2" t="n">
        <f aca="false">I444+K444</f>
        <v>0</v>
      </c>
      <c r="AA444" s="2" t="n">
        <f aca="false">N444</f>
        <v>0</v>
      </c>
      <c r="AB444" s="2" t="n">
        <v>1</v>
      </c>
    </row>
    <row r="445" customFormat="false" ht="18.75" hidden="false" customHeight="false" outlineLevel="0" collapsed="false">
      <c r="Z445" s="2" t="n">
        <f aca="false">I445+K445</f>
        <v>0</v>
      </c>
      <c r="AA445" s="2" t="n">
        <f aca="false">N445</f>
        <v>0</v>
      </c>
      <c r="AB445" s="2" t="n">
        <v>1</v>
      </c>
    </row>
    <row r="446" customFormat="false" ht="18.75" hidden="false" customHeight="false" outlineLevel="0" collapsed="false">
      <c r="Z446" s="2" t="n">
        <f aca="false">I446+K446</f>
        <v>0</v>
      </c>
      <c r="AA446" s="2" t="n">
        <f aca="false">N446</f>
        <v>0</v>
      </c>
      <c r="AB446" s="2" t="n">
        <v>1</v>
      </c>
    </row>
    <row r="447" customFormat="false" ht="18.75" hidden="false" customHeight="false" outlineLevel="0" collapsed="false">
      <c r="Z447" s="2" t="n">
        <f aca="false">I447+K447</f>
        <v>0</v>
      </c>
      <c r="AA447" s="2" t="n">
        <f aca="false">N447</f>
        <v>0</v>
      </c>
      <c r="AB447" s="2" t="n">
        <v>1</v>
      </c>
    </row>
    <row r="448" customFormat="false" ht="18.75" hidden="false" customHeight="false" outlineLevel="0" collapsed="false">
      <c r="Z448" s="2" t="n">
        <f aca="false">I448+K448</f>
        <v>0</v>
      </c>
      <c r="AA448" s="2" t="n">
        <f aca="false">N448</f>
        <v>0</v>
      </c>
      <c r="AB448" s="2" t="n">
        <v>1</v>
      </c>
    </row>
    <row r="449" customFormat="false" ht="18.75" hidden="false" customHeight="false" outlineLevel="0" collapsed="false">
      <c r="Z449" s="2" t="n">
        <f aca="false">I449+K449</f>
        <v>0</v>
      </c>
      <c r="AA449" s="2" t="n">
        <f aca="false">N449</f>
        <v>0</v>
      </c>
      <c r="AB449" s="2" t="n">
        <v>1</v>
      </c>
    </row>
    <row r="450" customFormat="false" ht="18.75" hidden="false" customHeight="false" outlineLevel="0" collapsed="false">
      <c r="Z450" s="2" t="n">
        <f aca="false">I450+K450</f>
        <v>0</v>
      </c>
      <c r="AA450" s="2" t="n">
        <f aca="false">N450</f>
        <v>0</v>
      </c>
      <c r="AB450" s="2" t="n">
        <v>1</v>
      </c>
    </row>
    <row r="451" customFormat="false" ht="18.75" hidden="false" customHeight="false" outlineLevel="0" collapsed="false">
      <c r="Z451" s="2" t="n">
        <f aca="false">I451+K451</f>
        <v>0</v>
      </c>
      <c r="AA451" s="2" t="n">
        <f aca="false">N451</f>
        <v>0</v>
      </c>
      <c r="AB451" s="2" t="n">
        <v>1</v>
      </c>
    </row>
    <row r="452" customFormat="false" ht="18.75" hidden="false" customHeight="false" outlineLevel="0" collapsed="false">
      <c r="Z452" s="2" t="n">
        <f aca="false">I452+K452</f>
        <v>0</v>
      </c>
      <c r="AA452" s="2" t="n">
        <f aca="false">N452</f>
        <v>0</v>
      </c>
      <c r="AB452" s="2" t="n">
        <v>1</v>
      </c>
    </row>
    <row r="453" customFormat="false" ht="18.75" hidden="false" customHeight="false" outlineLevel="0" collapsed="false">
      <c r="Z453" s="2" t="n">
        <f aca="false">I453+K453</f>
        <v>0</v>
      </c>
      <c r="AA453" s="2" t="n">
        <f aca="false">N453</f>
        <v>0</v>
      </c>
      <c r="AB453" s="2" t="n">
        <v>1</v>
      </c>
    </row>
    <row r="454" customFormat="false" ht="18.75" hidden="false" customHeight="false" outlineLevel="0" collapsed="false">
      <c r="Z454" s="2" t="n">
        <f aca="false">I454+K454</f>
        <v>0</v>
      </c>
      <c r="AA454" s="2" t="n">
        <f aca="false">N454</f>
        <v>0</v>
      </c>
      <c r="AB454" s="2" t="n">
        <v>1</v>
      </c>
    </row>
    <row r="455" customFormat="false" ht="18.75" hidden="false" customHeight="false" outlineLevel="0" collapsed="false">
      <c r="Z455" s="2" t="n">
        <f aca="false">I455+K455</f>
        <v>0</v>
      </c>
      <c r="AA455" s="2" t="n">
        <f aca="false">N455</f>
        <v>0</v>
      </c>
      <c r="AB455" s="2" t="n">
        <v>1</v>
      </c>
    </row>
    <row r="456" customFormat="false" ht="18.75" hidden="false" customHeight="false" outlineLevel="0" collapsed="false">
      <c r="Z456" s="2" t="n">
        <f aca="false">I456+K456</f>
        <v>0</v>
      </c>
      <c r="AA456" s="2" t="n">
        <f aca="false">N456</f>
        <v>0</v>
      </c>
      <c r="AB456" s="2" t="n">
        <v>1</v>
      </c>
    </row>
    <row r="457" customFormat="false" ht="18.75" hidden="false" customHeight="false" outlineLevel="0" collapsed="false">
      <c r="Z457" s="2" t="n">
        <f aca="false">I457+K457</f>
        <v>0</v>
      </c>
      <c r="AA457" s="2" t="n">
        <f aca="false">N457</f>
        <v>0</v>
      </c>
      <c r="AB457" s="2" t="n">
        <v>1</v>
      </c>
    </row>
    <row r="458" customFormat="false" ht="18.75" hidden="false" customHeight="false" outlineLevel="0" collapsed="false">
      <c r="Z458" s="2" t="n">
        <f aca="false">I458+K458</f>
        <v>0</v>
      </c>
      <c r="AA458" s="2" t="n">
        <f aca="false">N458</f>
        <v>0</v>
      </c>
      <c r="AB458" s="2" t="n">
        <v>1</v>
      </c>
    </row>
    <row r="459" customFormat="false" ht="18.75" hidden="false" customHeight="false" outlineLevel="0" collapsed="false">
      <c r="Z459" s="2" t="n">
        <f aca="false">I459+K459</f>
        <v>0</v>
      </c>
      <c r="AA459" s="2" t="n">
        <f aca="false">N459</f>
        <v>0</v>
      </c>
      <c r="AB459" s="2" t="n">
        <v>1</v>
      </c>
    </row>
    <row r="460" customFormat="false" ht="18.75" hidden="false" customHeight="false" outlineLevel="0" collapsed="false">
      <c r="Z460" s="2" t="n">
        <f aca="false">I460+K460</f>
        <v>0</v>
      </c>
      <c r="AA460" s="2" t="n">
        <f aca="false">N460</f>
        <v>0</v>
      </c>
      <c r="AB460" s="2" t="n">
        <v>1</v>
      </c>
    </row>
    <row r="461" customFormat="false" ht="18.75" hidden="false" customHeight="false" outlineLevel="0" collapsed="false">
      <c r="Z461" s="2" t="n">
        <f aca="false">I461+K461</f>
        <v>0</v>
      </c>
      <c r="AA461" s="2" t="n">
        <f aca="false">N461</f>
        <v>0</v>
      </c>
      <c r="AB461" s="2" t="n">
        <v>1</v>
      </c>
    </row>
    <row r="462" customFormat="false" ht="18.75" hidden="false" customHeight="false" outlineLevel="0" collapsed="false">
      <c r="Z462" s="2" t="n">
        <f aca="false">I462+K462</f>
        <v>0</v>
      </c>
      <c r="AA462" s="2" t="n">
        <f aca="false">N462</f>
        <v>0</v>
      </c>
      <c r="AB462" s="2" t="n">
        <v>1</v>
      </c>
    </row>
    <row r="463" customFormat="false" ht="18.75" hidden="false" customHeight="false" outlineLevel="0" collapsed="false">
      <c r="Z463" s="2" t="n">
        <f aca="false">I463+K463</f>
        <v>0</v>
      </c>
      <c r="AA463" s="2" t="n">
        <f aca="false">N463</f>
        <v>0</v>
      </c>
      <c r="AB463" s="2" t="n">
        <v>1</v>
      </c>
    </row>
    <row r="464" customFormat="false" ht="18.75" hidden="false" customHeight="false" outlineLevel="0" collapsed="false">
      <c r="Z464" s="2" t="n">
        <f aca="false">I464+K464</f>
        <v>0</v>
      </c>
      <c r="AA464" s="2" t="n">
        <f aca="false">N464</f>
        <v>0</v>
      </c>
      <c r="AB464" s="2" t="n">
        <v>1</v>
      </c>
    </row>
    <row r="465" customFormat="false" ht="18.75" hidden="false" customHeight="false" outlineLevel="0" collapsed="false">
      <c r="Z465" s="2" t="n">
        <f aca="false">I465+K465</f>
        <v>0</v>
      </c>
      <c r="AA465" s="2" t="n">
        <f aca="false">N465</f>
        <v>0</v>
      </c>
      <c r="AB465" s="2" t="n">
        <v>1</v>
      </c>
    </row>
    <row r="466" customFormat="false" ht="18.75" hidden="false" customHeight="false" outlineLevel="0" collapsed="false">
      <c r="Z466" s="2" t="n">
        <f aca="false">I466+K466</f>
        <v>0</v>
      </c>
      <c r="AA466" s="2" t="n">
        <f aca="false">N466</f>
        <v>0</v>
      </c>
      <c r="AB466" s="2" t="n">
        <v>1</v>
      </c>
    </row>
    <row r="467" customFormat="false" ht="18.75" hidden="false" customHeight="false" outlineLevel="0" collapsed="false">
      <c r="Z467" s="2" t="n">
        <f aca="false">I467+K467</f>
        <v>0</v>
      </c>
      <c r="AA467" s="2" t="n">
        <f aca="false">N467</f>
        <v>0</v>
      </c>
      <c r="AB467" s="2" t="n">
        <v>1</v>
      </c>
    </row>
    <row r="468" customFormat="false" ht="18.75" hidden="false" customHeight="false" outlineLevel="0" collapsed="false">
      <c r="Z468" s="2" t="n">
        <f aca="false">I468+K468</f>
        <v>0</v>
      </c>
      <c r="AA468" s="2" t="n">
        <f aca="false">N468</f>
        <v>0</v>
      </c>
      <c r="AB468" s="2" t="n">
        <v>1</v>
      </c>
    </row>
    <row r="469" customFormat="false" ht="18.75" hidden="false" customHeight="false" outlineLevel="0" collapsed="false">
      <c r="Z469" s="2" t="n">
        <f aca="false">I469+K469</f>
        <v>0</v>
      </c>
      <c r="AA469" s="2" t="n">
        <f aca="false">N469</f>
        <v>0</v>
      </c>
      <c r="AB469" s="2" t="n">
        <v>1</v>
      </c>
    </row>
    <row r="470" customFormat="false" ht="18.75" hidden="false" customHeight="false" outlineLevel="0" collapsed="false">
      <c r="Z470" s="2" t="n">
        <f aca="false">I470+K470</f>
        <v>0</v>
      </c>
      <c r="AA470" s="2" t="n">
        <f aca="false">N470</f>
        <v>0</v>
      </c>
      <c r="AB470" s="2" t="n">
        <v>1</v>
      </c>
    </row>
    <row r="471" customFormat="false" ht="18.75" hidden="false" customHeight="false" outlineLevel="0" collapsed="false">
      <c r="Z471" s="2" t="n">
        <f aca="false">I471+K471</f>
        <v>0</v>
      </c>
      <c r="AA471" s="2" t="n">
        <f aca="false">N471</f>
        <v>0</v>
      </c>
      <c r="AB471" s="2" t="n">
        <v>1</v>
      </c>
    </row>
    <row r="472" customFormat="false" ht="18.75" hidden="false" customHeight="false" outlineLevel="0" collapsed="false">
      <c r="Z472" s="2" t="n">
        <f aca="false">I472+K472</f>
        <v>0</v>
      </c>
      <c r="AA472" s="2" t="n">
        <f aca="false">N472</f>
        <v>0</v>
      </c>
      <c r="AB472" s="2" t="n">
        <v>1</v>
      </c>
    </row>
    <row r="473" customFormat="false" ht="18.75" hidden="false" customHeight="false" outlineLevel="0" collapsed="false">
      <c r="Z473" s="2" t="n">
        <f aca="false">I473+K473</f>
        <v>0</v>
      </c>
      <c r="AA473" s="2" t="n">
        <f aca="false">N473</f>
        <v>0</v>
      </c>
      <c r="AB473" s="2" t="n">
        <v>1</v>
      </c>
    </row>
    <row r="474" customFormat="false" ht="18.75" hidden="false" customHeight="false" outlineLevel="0" collapsed="false">
      <c r="Z474" s="2" t="n">
        <f aca="false">I474+K474</f>
        <v>0</v>
      </c>
      <c r="AA474" s="2" t="n">
        <f aca="false">N474</f>
        <v>0</v>
      </c>
      <c r="AB474" s="2" t="n">
        <v>1</v>
      </c>
    </row>
    <row r="475" customFormat="false" ht="18.75" hidden="false" customHeight="false" outlineLevel="0" collapsed="false">
      <c r="Z475" s="2" t="n">
        <f aca="false">I475+K475</f>
        <v>0</v>
      </c>
      <c r="AA475" s="2" t="n">
        <f aca="false">N475</f>
        <v>0</v>
      </c>
      <c r="AB475" s="2" t="n">
        <v>1</v>
      </c>
    </row>
    <row r="476" customFormat="false" ht="18.75" hidden="false" customHeight="false" outlineLevel="0" collapsed="false">
      <c r="Z476" s="2" t="n">
        <f aca="false">I476+K476</f>
        <v>0</v>
      </c>
      <c r="AA476" s="2" t="n">
        <f aca="false">N476</f>
        <v>0</v>
      </c>
      <c r="AB476" s="2" t="n">
        <v>1</v>
      </c>
    </row>
    <row r="477" customFormat="false" ht="18.75" hidden="false" customHeight="false" outlineLevel="0" collapsed="false">
      <c r="Z477" s="2" t="n">
        <f aca="false">I477+K477</f>
        <v>0</v>
      </c>
      <c r="AA477" s="2" t="n">
        <f aca="false">N477</f>
        <v>0</v>
      </c>
      <c r="AB477" s="2" t="n">
        <v>1</v>
      </c>
    </row>
    <row r="478" customFormat="false" ht="18.75" hidden="false" customHeight="false" outlineLevel="0" collapsed="false">
      <c r="Z478" s="2" t="n">
        <f aca="false">I478+K478</f>
        <v>0</v>
      </c>
      <c r="AA478" s="2" t="n">
        <f aca="false">N478</f>
        <v>0</v>
      </c>
      <c r="AB478" s="2" t="n">
        <v>1</v>
      </c>
    </row>
    <row r="479" customFormat="false" ht="18.75" hidden="false" customHeight="false" outlineLevel="0" collapsed="false">
      <c r="Z479" s="2" t="n">
        <f aca="false">I479+K479</f>
        <v>0</v>
      </c>
      <c r="AA479" s="2" t="n">
        <f aca="false">N479</f>
        <v>0</v>
      </c>
      <c r="AB479" s="2" t="n">
        <v>1</v>
      </c>
    </row>
    <row r="480" customFormat="false" ht="18.75" hidden="false" customHeight="false" outlineLevel="0" collapsed="false">
      <c r="Z480" s="2" t="n">
        <f aca="false">I480+K480</f>
        <v>0</v>
      </c>
      <c r="AA480" s="2" t="n">
        <f aca="false">N480</f>
        <v>0</v>
      </c>
      <c r="AB480" s="2" t="n">
        <v>1</v>
      </c>
    </row>
    <row r="481" customFormat="false" ht="18.75" hidden="false" customHeight="false" outlineLevel="0" collapsed="false">
      <c r="Z481" s="2" t="n">
        <f aca="false">I481+K481</f>
        <v>0</v>
      </c>
      <c r="AA481" s="2" t="n">
        <f aca="false">N481</f>
        <v>0</v>
      </c>
      <c r="AB481" s="2" t="n">
        <v>1</v>
      </c>
    </row>
    <row r="482" customFormat="false" ht="18.75" hidden="false" customHeight="false" outlineLevel="0" collapsed="false">
      <c r="Z482" s="2" t="n">
        <f aca="false">I482+K482</f>
        <v>0</v>
      </c>
      <c r="AA482" s="2" t="n">
        <f aca="false">N482</f>
        <v>0</v>
      </c>
      <c r="AB482" s="2" t="n">
        <v>1</v>
      </c>
    </row>
    <row r="483" customFormat="false" ht="18.75" hidden="false" customHeight="false" outlineLevel="0" collapsed="false">
      <c r="Z483" s="2" t="n">
        <f aca="false">I483+K483</f>
        <v>0</v>
      </c>
      <c r="AA483" s="2" t="n">
        <f aca="false">N483</f>
        <v>0</v>
      </c>
      <c r="AB483" s="2" t="n">
        <v>1</v>
      </c>
    </row>
    <row r="484" customFormat="false" ht="18.75" hidden="false" customHeight="false" outlineLevel="0" collapsed="false">
      <c r="Z484" s="2" t="n">
        <f aca="false">I484+K484</f>
        <v>0</v>
      </c>
      <c r="AA484" s="2" t="n">
        <f aca="false">N484</f>
        <v>0</v>
      </c>
      <c r="AB484" s="2" t="n">
        <v>1</v>
      </c>
    </row>
    <row r="485" customFormat="false" ht="18.75" hidden="false" customHeight="false" outlineLevel="0" collapsed="false">
      <c r="Z485" s="2" t="n">
        <f aca="false">I485+K485</f>
        <v>0</v>
      </c>
      <c r="AA485" s="2" t="n">
        <f aca="false">N485</f>
        <v>0</v>
      </c>
      <c r="AB485" s="2" t="n">
        <v>1</v>
      </c>
    </row>
    <row r="486" customFormat="false" ht="18.75" hidden="false" customHeight="false" outlineLevel="0" collapsed="false">
      <c r="Z486" s="2" t="n">
        <f aca="false">I486+K486</f>
        <v>0</v>
      </c>
      <c r="AA486" s="2" t="n">
        <f aca="false">N486</f>
        <v>0</v>
      </c>
      <c r="AB486" s="2" t="n">
        <v>1</v>
      </c>
    </row>
    <row r="487" customFormat="false" ht="18.75" hidden="false" customHeight="false" outlineLevel="0" collapsed="false">
      <c r="Z487" s="2" t="n">
        <f aca="false">I487+K487</f>
        <v>0</v>
      </c>
      <c r="AA487" s="2" t="n">
        <f aca="false">N487</f>
        <v>0</v>
      </c>
      <c r="AB487" s="2" t="n">
        <v>1</v>
      </c>
    </row>
    <row r="488" customFormat="false" ht="18.75" hidden="false" customHeight="false" outlineLevel="0" collapsed="false">
      <c r="Z488" s="2" t="n">
        <f aca="false">I488+K488</f>
        <v>0</v>
      </c>
      <c r="AA488" s="2" t="n">
        <f aca="false">N488</f>
        <v>0</v>
      </c>
      <c r="AB488" s="2" t="n">
        <v>1</v>
      </c>
    </row>
    <row r="489" customFormat="false" ht="18.75" hidden="false" customHeight="false" outlineLevel="0" collapsed="false">
      <c r="Z489" s="2" t="n">
        <f aca="false">I489+K489</f>
        <v>0</v>
      </c>
      <c r="AA489" s="2" t="n">
        <f aca="false">N489</f>
        <v>0</v>
      </c>
      <c r="AB489" s="2" t="n">
        <v>1</v>
      </c>
    </row>
    <row r="490" customFormat="false" ht="18.75" hidden="false" customHeight="false" outlineLevel="0" collapsed="false">
      <c r="Z490" s="2" t="n">
        <f aca="false">I490+K490</f>
        <v>0</v>
      </c>
      <c r="AA490" s="2" t="n">
        <f aca="false">N490</f>
        <v>0</v>
      </c>
      <c r="AB490" s="2" t="n">
        <v>1</v>
      </c>
    </row>
    <row r="491" customFormat="false" ht="18.75" hidden="false" customHeight="false" outlineLevel="0" collapsed="false">
      <c r="Z491" s="2" t="n">
        <f aca="false">I491+K491</f>
        <v>0</v>
      </c>
      <c r="AA491" s="2" t="n">
        <f aca="false">N491</f>
        <v>0</v>
      </c>
      <c r="AB491" s="2" t="n">
        <v>1</v>
      </c>
    </row>
    <row r="492" customFormat="false" ht="18.75" hidden="false" customHeight="false" outlineLevel="0" collapsed="false">
      <c r="Z492" s="2" t="n">
        <f aca="false">I492+K492</f>
        <v>0</v>
      </c>
      <c r="AA492" s="2" t="n">
        <f aca="false">N492</f>
        <v>0</v>
      </c>
      <c r="AB492" s="2" t="n">
        <v>1</v>
      </c>
    </row>
    <row r="65536" customFormat="false" ht="18.75" hidden="false" customHeight="false" outlineLevel="0" collapsed="false">
      <c r="G65536" s="78" t="s">
        <v>31</v>
      </c>
    </row>
  </sheetData>
  <printOptions headings="false" gridLines="false" gridLinesSet="true" horizontalCentered="true" verticalCentered="false"/>
  <pageMargins left="0.25" right="0.25" top="0.5" bottom="0.75" header="0.511811023622047" footer="0.25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9" activeCellId="0" sqref="D9"/>
    </sheetView>
  </sheetViews>
  <sheetFormatPr defaultColWidth="8.41796875" defaultRowHeight="12.75" customHeight="true" zeroHeight="false" outlineLevelRow="0" outlineLevelCol="0"/>
  <cols>
    <col collapsed="false" customWidth="false" hidden="false" outlineLevel="0" max="1" min="1" style="133" width="8.41"/>
    <col collapsed="false" customWidth="true" hidden="false" outlineLevel="0" max="2" min="2" style="134" width="15.13"/>
    <col collapsed="false" customWidth="true" hidden="false" outlineLevel="0" max="3" min="3" style="134" width="10.71"/>
    <col collapsed="false" customWidth="true" hidden="false" outlineLevel="0" max="4" min="4" style="134" width="11.85"/>
    <col collapsed="false" customWidth="true" hidden="false" outlineLevel="0" max="5" min="5" style="133" width="12.56"/>
    <col collapsed="false" customWidth="true" hidden="false" outlineLevel="0" max="6" min="6" style="133" width="2.7"/>
    <col collapsed="false" customWidth="true" hidden="false" outlineLevel="0" max="7" min="7" style="133" width="11.42"/>
    <col collapsed="false" customWidth="true" hidden="false" outlineLevel="0" max="8" min="8" style="133" width="2.7"/>
    <col collapsed="false" customWidth="true" hidden="false" outlineLevel="0" max="9" min="9" style="133" width="14.41"/>
    <col collapsed="false" customWidth="true" hidden="false" outlineLevel="0" max="10" min="10" style="135" width="10.71"/>
    <col collapsed="false" customWidth="true" hidden="false" outlineLevel="0" max="12" min="11" style="133" width="10.71"/>
    <col collapsed="false" customWidth="true" hidden="false" outlineLevel="0" max="13" min="13" style="136" width="10.71"/>
    <col collapsed="false" customWidth="true" hidden="false" outlineLevel="0" max="14" min="14" style="137" width="10.71"/>
    <col collapsed="false" customWidth="true" hidden="false" outlineLevel="0" max="15" min="15" style="15" width="10.71"/>
    <col collapsed="false" customWidth="true" hidden="false" outlineLevel="0" max="16" min="16" style="137" width="10.71"/>
    <col collapsed="false" customWidth="true" hidden="false" outlineLevel="0" max="18" min="17" style="4" width="10.71"/>
    <col collapsed="false" customWidth="true" hidden="false" outlineLevel="0" max="19" min="19" style="27" width="10.71"/>
    <col collapsed="false" customWidth="true" hidden="false" outlineLevel="0" max="20" min="20" style="133" width="10.71"/>
    <col collapsed="false" customWidth="true" hidden="false" outlineLevel="0" max="21" min="21" style="138" width="10.71"/>
    <col collapsed="false" customWidth="true" hidden="false" outlineLevel="0" max="23" min="22" style="133" width="10.71"/>
    <col collapsed="false" customWidth="true" hidden="false" outlineLevel="0" max="24" min="24" style="133" width="8.7"/>
    <col collapsed="false" customWidth="true" hidden="false" outlineLevel="0" max="25" min="25" style="133" width="17.99"/>
    <col collapsed="false" customWidth="true" hidden="false" outlineLevel="0" max="26" min="26" style="133" width="1.56"/>
    <col collapsed="false" customWidth="true" hidden="false" outlineLevel="0" max="27" min="27" style="139" width="23.7"/>
    <col collapsed="false" customWidth="true" hidden="false" outlineLevel="0" max="28" min="28" style="133" width="4.99"/>
    <col collapsed="false" customWidth="true" hidden="false" outlineLevel="0" max="29" min="29" style="133" width="2.42"/>
    <col collapsed="false" customWidth="true" hidden="false" outlineLevel="0" max="30" min="30" style="133" width="6.7"/>
    <col collapsed="false" customWidth="true" hidden="false" outlineLevel="0" max="31" min="31" style="133" width="2.42"/>
    <col collapsed="false" customWidth="true" hidden="false" outlineLevel="0" max="32" min="32" style="133" width="6.7"/>
    <col collapsed="false" customWidth="true" hidden="false" outlineLevel="0" max="33" min="33" style="133" width="2.42"/>
    <col collapsed="false" customWidth="true" hidden="false" outlineLevel="0" max="34" min="34" style="133" width="17.85"/>
    <col collapsed="false" customWidth="true" hidden="false" outlineLevel="0" max="35" min="35" style="133" width="3.28"/>
    <col collapsed="false" customWidth="true" hidden="false" outlineLevel="0" max="36" min="36" style="133" width="13.56"/>
    <col collapsed="false" customWidth="true" hidden="false" outlineLevel="0" max="37" min="37" style="133" width="3.28"/>
    <col collapsed="false" customWidth="true" hidden="false" outlineLevel="0" max="38" min="38" style="133" width="10.99"/>
    <col collapsed="false" customWidth="true" hidden="false" outlineLevel="0" max="39" min="39" style="133" width="2.42"/>
    <col collapsed="false" customWidth="true" hidden="false" outlineLevel="0" max="40" min="40" style="133" width="4.99"/>
    <col collapsed="false" customWidth="true" hidden="false" outlineLevel="0" max="41" min="41" style="133" width="1.56"/>
    <col collapsed="false" customWidth="true" hidden="false" outlineLevel="0" max="42" min="42" style="133" width="5.85"/>
    <col collapsed="false" customWidth="true" hidden="false" outlineLevel="0" max="43" min="43" style="133" width="3.28"/>
    <col collapsed="false" customWidth="true" hidden="false" outlineLevel="0" max="44" min="44" style="133" width="9.28"/>
    <col collapsed="false" customWidth="true" hidden="false" outlineLevel="0" max="45" min="45" style="133" width="2.42"/>
    <col collapsed="false" customWidth="true" hidden="false" outlineLevel="0" max="46" min="46" style="133" width="10.99"/>
    <col collapsed="false" customWidth="false" hidden="false" outlineLevel="0" max="257" min="47" style="133" width="8.41"/>
  </cols>
  <sheetData>
    <row r="1" customFormat="false" ht="14.1" hidden="false" customHeight="true" outlineLevel="0" collapsed="false">
      <c r="B1" s="140"/>
      <c r="C1" s="140"/>
      <c r="D1" s="140"/>
      <c r="E1" s="141"/>
      <c r="F1" s="141"/>
      <c r="G1" s="141"/>
      <c r="H1" s="141"/>
      <c r="I1" s="141"/>
      <c r="K1" s="141"/>
      <c r="L1" s="142"/>
      <c r="M1" s="143"/>
      <c r="Q1" s="15"/>
      <c r="R1" s="15"/>
      <c r="S1" s="25"/>
      <c r="T1" s="141"/>
      <c r="AI1" s="144"/>
      <c r="AK1" s="145"/>
    </row>
    <row r="2" customFormat="false" ht="14.1" hidden="false" customHeight="true" outlineLevel="0" collapsed="false">
      <c r="B2" s="140"/>
      <c r="C2" s="140"/>
      <c r="D2" s="140"/>
      <c r="E2" s="141"/>
      <c r="F2" s="141"/>
      <c r="G2" s="141"/>
      <c r="H2" s="141"/>
      <c r="I2" s="141"/>
      <c r="K2" s="141"/>
      <c r="L2" s="142"/>
      <c r="M2" s="143"/>
      <c r="Q2" s="15"/>
      <c r="R2" s="15"/>
      <c r="S2" s="25"/>
      <c r="T2" s="141"/>
      <c r="AI2" s="144"/>
      <c r="AK2" s="145"/>
    </row>
    <row r="3" customFormat="false" ht="14.1" hidden="false" customHeight="true" outlineLevel="0" collapsed="false">
      <c r="B3" s="140"/>
      <c r="C3" s="140"/>
      <c r="D3" s="140"/>
      <c r="E3" s="141"/>
      <c r="F3" s="141"/>
      <c r="G3" s="141"/>
      <c r="H3" s="141"/>
      <c r="I3" s="141"/>
      <c r="K3" s="141"/>
      <c r="L3" s="142"/>
      <c r="M3" s="143"/>
      <c r="Q3" s="15"/>
      <c r="R3" s="15"/>
      <c r="S3" s="25"/>
      <c r="T3" s="141"/>
      <c r="AI3" s="144"/>
      <c r="AK3" s="145"/>
    </row>
    <row r="4" customFormat="false" ht="14.1" hidden="false" customHeight="true" outlineLevel="0" collapsed="false">
      <c r="B4" s="146"/>
      <c r="C4" s="146"/>
      <c r="D4" s="146"/>
      <c r="E4" s="141"/>
      <c r="F4" s="141"/>
      <c r="G4" s="141"/>
      <c r="H4" s="141"/>
      <c r="I4" s="141"/>
      <c r="K4" s="141"/>
      <c r="L4" s="142"/>
      <c r="M4" s="143"/>
      <c r="Q4" s="15"/>
      <c r="R4" s="15"/>
      <c r="S4" s="25"/>
      <c r="T4" s="141"/>
      <c r="AI4" s="144"/>
      <c r="AK4" s="145"/>
    </row>
    <row r="5" customFormat="false" ht="14.1" hidden="false" customHeight="true" outlineLevel="0" collapsed="false">
      <c r="B5" s="147" t="s">
        <v>215</v>
      </c>
      <c r="C5" s="147"/>
      <c r="D5" s="147"/>
      <c r="E5" s="147"/>
      <c r="F5" s="147"/>
      <c r="G5" s="147"/>
      <c r="H5" s="147"/>
      <c r="I5" s="147"/>
      <c r="K5" s="141"/>
      <c r="L5" s="142"/>
      <c r="M5" s="143"/>
      <c r="Q5" s="15"/>
      <c r="R5" s="15"/>
      <c r="S5" s="25"/>
      <c r="T5" s="141"/>
    </row>
    <row r="6" customFormat="false" ht="14.1" hidden="false" customHeight="true" outlineLevel="0" collapsed="false">
      <c r="B6" s="147"/>
      <c r="C6" s="147"/>
      <c r="D6" s="147"/>
      <c r="E6" s="147"/>
      <c r="F6" s="147"/>
      <c r="G6" s="147"/>
      <c r="H6" s="147"/>
      <c r="I6" s="147"/>
      <c r="K6" s="141"/>
      <c r="L6" s="142"/>
      <c r="M6" s="143"/>
      <c r="Q6" s="15"/>
      <c r="R6" s="15"/>
      <c r="S6" s="25"/>
      <c r="T6" s="141"/>
    </row>
    <row r="7" customFormat="false" ht="14.1" hidden="false" customHeight="true" outlineLevel="0" collapsed="false">
      <c r="B7" s="147"/>
      <c r="C7" s="147"/>
      <c r="D7" s="147"/>
      <c r="E7" s="147"/>
      <c r="F7" s="147"/>
      <c r="G7" s="147"/>
      <c r="H7" s="147"/>
      <c r="I7" s="147"/>
      <c r="K7" s="141"/>
      <c r="L7" s="142"/>
      <c r="M7" s="143"/>
      <c r="Q7" s="15"/>
      <c r="R7" s="15"/>
      <c r="S7" s="25"/>
      <c r="T7" s="141"/>
    </row>
    <row r="8" customFormat="false" ht="14.1" hidden="false" customHeight="true" outlineLevel="0" collapsed="false">
      <c r="B8" s="148"/>
      <c r="C8" s="148"/>
      <c r="D8" s="148"/>
      <c r="E8" s="141"/>
      <c r="F8" s="141"/>
      <c r="G8" s="141"/>
      <c r="H8" s="141"/>
      <c r="I8" s="141"/>
      <c r="K8" s="144"/>
      <c r="L8" s="142"/>
      <c r="M8" s="143"/>
      <c r="Q8" s="15"/>
      <c r="R8" s="15"/>
      <c r="S8" s="25"/>
      <c r="T8" s="141"/>
    </row>
    <row r="9" customFormat="false" ht="14.1" hidden="false" customHeight="true" outlineLevel="0" collapsed="false">
      <c r="K9" s="145"/>
      <c r="L9" s="144"/>
    </row>
    <row r="10" customFormat="false" ht="14.1" hidden="false" customHeight="true" outlineLevel="0" collapsed="false">
      <c r="A10" s="149"/>
      <c r="B10" s="150"/>
      <c r="C10" s="150"/>
      <c r="D10" s="150"/>
      <c r="E10" s="149" t="s">
        <v>216</v>
      </c>
      <c r="F10" s="149"/>
      <c r="G10" s="149" t="s">
        <v>217</v>
      </c>
      <c r="H10" s="149"/>
      <c r="I10" s="149" t="s">
        <v>218</v>
      </c>
      <c r="J10" s="151"/>
      <c r="K10" s="149"/>
      <c r="L10" s="149"/>
      <c r="M10" s="149"/>
      <c r="N10" s="152"/>
      <c r="O10" s="25"/>
      <c r="P10" s="152"/>
      <c r="Q10" s="27"/>
      <c r="R10" s="25"/>
      <c r="T10" s="149"/>
      <c r="U10" s="150"/>
      <c r="V10" s="149"/>
      <c r="W10" s="149"/>
      <c r="X10" s="149"/>
      <c r="Y10" s="149"/>
      <c r="Z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49"/>
      <c r="CT10" s="149"/>
      <c r="CU10" s="149"/>
      <c r="CV10" s="149"/>
      <c r="CW10" s="149"/>
      <c r="CX10" s="149"/>
      <c r="CY10" s="149"/>
      <c r="CZ10" s="149"/>
      <c r="DA10" s="149"/>
      <c r="DB10" s="149"/>
      <c r="DC10" s="149"/>
      <c r="DD10" s="149"/>
      <c r="DE10" s="149"/>
      <c r="DF10" s="149"/>
      <c r="DG10" s="149"/>
      <c r="DH10" s="149"/>
      <c r="DI10" s="149"/>
      <c r="DJ10" s="149"/>
      <c r="DK10" s="149"/>
      <c r="DL10" s="149"/>
      <c r="DM10" s="149"/>
      <c r="DN10" s="149"/>
      <c r="DO10" s="149"/>
      <c r="DP10" s="149"/>
      <c r="DQ10" s="149"/>
      <c r="DR10" s="149"/>
      <c r="DS10" s="149"/>
      <c r="DT10" s="149"/>
      <c r="DU10" s="149"/>
      <c r="DV10" s="149"/>
      <c r="DW10" s="149"/>
      <c r="DX10" s="149"/>
      <c r="DY10" s="149"/>
      <c r="DZ10" s="149"/>
      <c r="EA10" s="149"/>
      <c r="EB10" s="149"/>
      <c r="EC10" s="149"/>
      <c r="ED10" s="149"/>
      <c r="EE10" s="149"/>
      <c r="EF10" s="149"/>
      <c r="EG10" s="149"/>
      <c r="EH10" s="149"/>
      <c r="EI10" s="149"/>
      <c r="EJ10" s="149"/>
      <c r="EK10" s="149"/>
      <c r="EL10" s="149"/>
      <c r="EM10" s="149"/>
      <c r="EN10" s="149"/>
      <c r="EO10" s="149"/>
      <c r="EP10" s="149"/>
      <c r="EQ10" s="149"/>
      <c r="ER10" s="149"/>
      <c r="ES10" s="149"/>
      <c r="ET10" s="149"/>
      <c r="EU10" s="149"/>
      <c r="EV10" s="149"/>
      <c r="EW10" s="149"/>
      <c r="EX10" s="149"/>
      <c r="EY10" s="149"/>
      <c r="EZ10" s="149"/>
      <c r="FA10" s="149"/>
      <c r="FB10" s="149"/>
      <c r="FC10" s="149"/>
      <c r="FD10" s="149"/>
      <c r="FE10" s="149"/>
      <c r="FF10" s="149"/>
      <c r="FG10" s="149"/>
      <c r="FH10" s="149"/>
      <c r="FI10" s="149"/>
      <c r="FJ10" s="149"/>
      <c r="FK10" s="149"/>
      <c r="FL10" s="149"/>
      <c r="FM10" s="149"/>
      <c r="FN10" s="149"/>
      <c r="FO10" s="149"/>
      <c r="FP10" s="149"/>
      <c r="FQ10" s="149"/>
      <c r="FR10" s="149"/>
      <c r="FS10" s="149"/>
      <c r="FT10" s="149"/>
      <c r="FU10" s="149"/>
      <c r="FV10" s="149"/>
      <c r="FW10" s="149"/>
      <c r="FX10" s="149"/>
      <c r="FY10" s="149"/>
      <c r="FZ10" s="149"/>
      <c r="GA10" s="149"/>
      <c r="GB10" s="149"/>
      <c r="GC10" s="149"/>
      <c r="GD10" s="149"/>
      <c r="GE10" s="149"/>
      <c r="GF10" s="149"/>
      <c r="GG10" s="149"/>
      <c r="GH10" s="149"/>
      <c r="GI10" s="149"/>
      <c r="GJ10" s="149"/>
      <c r="GK10" s="149"/>
      <c r="GL10" s="149"/>
      <c r="GM10" s="149"/>
      <c r="GN10" s="149"/>
      <c r="GO10" s="149"/>
      <c r="GP10" s="149"/>
      <c r="GQ10" s="149"/>
      <c r="GR10" s="149"/>
      <c r="GS10" s="149"/>
      <c r="GT10" s="149"/>
      <c r="GU10" s="149"/>
      <c r="GV10" s="149"/>
      <c r="GW10" s="149"/>
      <c r="GX10" s="149"/>
      <c r="GY10" s="149"/>
      <c r="GZ10" s="149"/>
      <c r="HA10" s="149"/>
      <c r="HB10" s="149"/>
      <c r="HC10" s="149"/>
      <c r="HD10" s="149"/>
      <c r="HE10" s="149"/>
      <c r="HF10" s="149"/>
      <c r="HG10" s="149"/>
      <c r="HH10" s="149"/>
      <c r="HI10" s="149"/>
      <c r="HJ10" s="149"/>
      <c r="HK10" s="149"/>
      <c r="HL10" s="149"/>
      <c r="HM10" s="149"/>
      <c r="HN10" s="149"/>
      <c r="HO10" s="149"/>
      <c r="HP10" s="149"/>
      <c r="HQ10" s="149"/>
      <c r="HR10" s="149"/>
      <c r="HS10" s="149"/>
      <c r="HT10" s="149"/>
      <c r="HU10" s="149"/>
      <c r="HV10" s="149"/>
      <c r="HW10" s="149"/>
      <c r="HX10" s="149"/>
      <c r="HY10" s="149"/>
      <c r="HZ10" s="149"/>
      <c r="IA10" s="149"/>
      <c r="IB10" s="149"/>
      <c r="IC10" s="149"/>
      <c r="ID10" s="149"/>
      <c r="IE10" s="149"/>
      <c r="IF10" s="149"/>
      <c r="IG10" s="149"/>
      <c r="IH10" s="149"/>
      <c r="II10" s="149"/>
      <c r="IJ10" s="149"/>
      <c r="IK10" s="149"/>
      <c r="IL10" s="149"/>
      <c r="IM10" s="149"/>
      <c r="IN10" s="149"/>
      <c r="IO10" s="149"/>
      <c r="IP10" s="149"/>
      <c r="IQ10" s="149"/>
      <c r="IR10" s="149"/>
      <c r="IS10" s="149"/>
      <c r="IT10" s="149"/>
      <c r="IU10" s="149"/>
      <c r="IV10" s="149"/>
      <c r="IW10" s="149"/>
    </row>
    <row r="11" customFormat="false" ht="14.1" hidden="false" customHeight="true" outlineLevel="0" collapsed="false">
      <c r="A11" s="149"/>
      <c r="B11" s="153" t="s">
        <v>19</v>
      </c>
      <c r="C11" s="153"/>
      <c r="D11" s="153"/>
      <c r="E11" s="154" t="s">
        <v>219</v>
      </c>
      <c r="F11" s="154"/>
      <c r="G11" s="154" t="s">
        <v>220</v>
      </c>
      <c r="H11" s="155"/>
      <c r="I11" s="155" t="s">
        <v>221</v>
      </c>
      <c r="J11" s="156"/>
      <c r="K11" s="157"/>
      <c r="L11" s="157"/>
      <c r="M11" s="149"/>
      <c r="N11" s="152"/>
      <c r="O11" s="25"/>
      <c r="P11" s="152"/>
      <c r="Q11" s="27"/>
      <c r="R11" s="25"/>
      <c r="S11" s="25"/>
      <c r="T11" s="157"/>
      <c r="U11" s="150"/>
      <c r="V11" s="149"/>
      <c r="W11" s="149"/>
      <c r="X11" s="149"/>
      <c r="Y11" s="149"/>
      <c r="Z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149"/>
      <c r="BN11" s="149"/>
      <c r="BO11" s="149"/>
      <c r="BP11" s="149"/>
      <c r="BQ11" s="149"/>
      <c r="BR11" s="149"/>
      <c r="BS11" s="149"/>
      <c r="BT11" s="149"/>
      <c r="BU11" s="149"/>
      <c r="BV11" s="149"/>
      <c r="BW11" s="149"/>
      <c r="BX11" s="149"/>
      <c r="BY11" s="149"/>
      <c r="BZ11" s="149"/>
      <c r="CA11" s="149"/>
      <c r="CB11" s="149"/>
      <c r="CC11" s="149"/>
      <c r="CD11" s="149"/>
      <c r="CE11" s="149"/>
      <c r="CF11" s="149"/>
      <c r="CG11" s="149"/>
      <c r="CH11" s="149"/>
      <c r="CI11" s="149"/>
      <c r="CJ11" s="149"/>
      <c r="CK11" s="149"/>
      <c r="CL11" s="149"/>
      <c r="CM11" s="149"/>
      <c r="CN11" s="149"/>
      <c r="CO11" s="149"/>
      <c r="CP11" s="149"/>
      <c r="CQ11" s="149"/>
      <c r="CR11" s="149"/>
      <c r="CS11" s="149"/>
      <c r="CT11" s="149"/>
      <c r="CU11" s="149"/>
      <c r="CV11" s="149"/>
      <c r="CW11" s="149"/>
      <c r="CX11" s="149"/>
      <c r="CY11" s="149"/>
      <c r="CZ11" s="149"/>
      <c r="DA11" s="149"/>
      <c r="DB11" s="149"/>
      <c r="DC11" s="149"/>
      <c r="DD11" s="149"/>
      <c r="DE11" s="149"/>
      <c r="DF11" s="149"/>
      <c r="DG11" s="149"/>
      <c r="DH11" s="149"/>
      <c r="DI11" s="149"/>
      <c r="DJ11" s="149"/>
      <c r="DK11" s="149"/>
      <c r="DL11" s="149"/>
      <c r="DM11" s="149"/>
      <c r="DN11" s="149"/>
      <c r="DO11" s="149"/>
      <c r="DP11" s="149"/>
      <c r="DQ11" s="149"/>
      <c r="DR11" s="149"/>
      <c r="DS11" s="149"/>
      <c r="DT11" s="149"/>
      <c r="DU11" s="149"/>
      <c r="DV11" s="149"/>
      <c r="DW11" s="149"/>
      <c r="DX11" s="149"/>
      <c r="DY11" s="149"/>
      <c r="DZ11" s="149"/>
      <c r="EA11" s="149"/>
      <c r="EB11" s="149"/>
      <c r="EC11" s="149"/>
      <c r="ED11" s="149"/>
      <c r="EE11" s="149"/>
      <c r="EF11" s="149"/>
      <c r="EG11" s="149"/>
      <c r="EH11" s="149"/>
      <c r="EI11" s="149"/>
      <c r="EJ11" s="149"/>
      <c r="EK11" s="149"/>
      <c r="EL11" s="149"/>
      <c r="EM11" s="149"/>
      <c r="EN11" s="149"/>
      <c r="EO11" s="149"/>
      <c r="EP11" s="149"/>
      <c r="EQ11" s="149"/>
      <c r="ER11" s="149"/>
      <c r="ES11" s="149"/>
      <c r="ET11" s="149"/>
      <c r="EU11" s="149"/>
      <c r="EV11" s="149"/>
      <c r="EW11" s="149"/>
      <c r="EX11" s="149"/>
      <c r="EY11" s="149"/>
      <c r="EZ11" s="149"/>
      <c r="FA11" s="149"/>
      <c r="FB11" s="149"/>
      <c r="FC11" s="149"/>
      <c r="FD11" s="149"/>
      <c r="FE11" s="149"/>
      <c r="FF11" s="149"/>
      <c r="FG11" s="149"/>
      <c r="FH11" s="149"/>
      <c r="FI11" s="149"/>
      <c r="FJ11" s="149"/>
      <c r="FK11" s="149"/>
      <c r="FL11" s="149"/>
      <c r="FM11" s="149"/>
      <c r="FN11" s="149"/>
      <c r="FO11" s="149"/>
      <c r="FP11" s="149"/>
      <c r="FQ11" s="149"/>
      <c r="FR11" s="149"/>
      <c r="FS11" s="149"/>
      <c r="FT11" s="149"/>
      <c r="FU11" s="149"/>
      <c r="FV11" s="149"/>
      <c r="FW11" s="149"/>
      <c r="FX11" s="149"/>
      <c r="FY11" s="149"/>
      <c r="FZ11" s="149"/>
      <c r="GA11" s="149"/>
      <c r="GB11" s="149"/>
      <c r="GC11" s="149"/>
      <c r="GD11" s="149"/>
      <c r="GE11" s="149"/>
      <c r="GF11" s="149"/>
      <c r="GG11" s="149"/>
      <c r="GH11" s="149"/>
      <c r="GI11" s="149"/>
      <c r="GJ11" s="149"/>
      <c r="GK11" s="149"/>
      <c r="GL11" s="149"/>
      <c r="GM11" s="149"/>
      <c r="GN11" s="149"/>
      <c r="GO11" s="149"/>
      <c r="GP11" s="149"/>
      <c r="GQ11" s="149"/>
      <c r="GR11" s="149"/>
      <c r="GS11" s="149"/>
      <c r="GT11" s="149"/>
      <c r="GU11" s="149"/>
      <c r="GV11" s="149"/>
      <c r="GW11" s="149"/>
      <c r="GX11" s="149"/>
      <c r="GY11" s="149"/>
      <c r="GZ11" s="149"/>
      <c r="HA11" s="149"/>
      <c r="HB11" s="149"/>
      <c r="HC11" s="149"/>
      <c r="HD11" s="149"/>
      <c r="HE11" s="149"/>
      <c r="HF11" s="149"/>
      <c r="HG11" s="149"/>
      <c r="HH11" s="149"/>
      <c r="HI11" s="149"/>
      <c r="HJ11" s="149"/>
      <c r="HK11" s="149"/>
      <c r="HL11" s="149"/>
      <c r="HM11" s="149"/>
      <c r="HN11" s="149"/>
      <c r="HO11" s="149"/>
      <c r="HP11" s="149"/>
      <c r="HQ11" s="149"/>
      <c r="HR11" s="149"/>
      <c r="HS11" s="149"/>
      <c r="HT11" s="149"/>
      <c r="HU11" s="149"/>
      <c r="HV11" s="149"/>
      <c r="HW11" s="149"/>
      <c r="HX11" s="149"/>
      <c r="HY11" s="149"/>
      <c r="HZ11" s="149"/>
      <c r="IA11" s="149"/>
      <c r="IB11" s="149"/>
      <c r="IC11" s="149"/>
      <c r="ID11" s="149"/>
      <c r="IE11" s="149"/>
      <c r="IF11" s="149"/>
      <c r="IG11" s="149"/>
      <c r="IH11" s="149"/>
      <c r="II11" s="149"/>
      <c r="IJ11" s="149"/>
      <c r="IK11" s="149"/>
      <c r="IL11" s="149"/>
      <c r="IM11" s="149"/>
      <c r="IN11" s="149"/>
      <c r="IO11" s="149"/>
      <c r="IP11" s="149"/>
      <c r="IQ11" s="149"/>
      <c r="IR11" s="149"/>
      <c r="IS11" s="149"/>
      <c r="IT11" s="149"/>
      <c r="IU11" s="149"/>
      <c r="IV11" s="149"/>
      <c r="IW11" s="149"/>
    </row>
    <row r="12" customFormat="false" ht="14.1" hidden="false" customHeight="true" outlineLevel="0" collapsed="false">
      <c r="A12" s="149"/>
      <c r="B12" s="158"/>
      <c r="C12" s="158"/>
      <c r="D12" s="158"/>
      <c r="E12" s="159"/>
      <c r="F12" s="159"/>
      <c r="G12" s="149"/>
      <c r="H12" s="149"/>
      <c r="I12" s="149"/>
      <c r="J12" s="151"/>
      <c r="K12" s="149"/>
      <c r="L12" s="158"/>
      <c r="M12" s="149"/>
      <c r="N12" s="152"/>
      <c r="O12" s="25"/>
      <c r="P12" s="152"/>
      <c r="Q12" s="25"/>
      <c r="R12" s="25"/>
      <c r="S12" s="160"/>
      <c r="T12" s="158"/>
      <c r="U12" s="150"/>
      <c r="V12" s="158"/>
      <c r="W12" s="158"/>
      <c r="X12" s="158"/>
      <c r="Y12" s="158"/>
      <c r="Z12" s="149"/>
      <c r="AA12" s="161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149"/>
      <c r="BN12" s="149"/>
      <c r="BO12" s="149"/>
      <c r="BP12" s="149"/>
      <c r="BQ12" s="149"/>
      <c r="BR12" s="149"/>
      <c r="BS12" s="149"/>
      <c r="BT12" s="149"/>
      <c r="BU12" s="149"/>
      <c r="BV12" s="149"/>
      <c r="BW12" s="149"/>
      <c r="BX12" s="149"/>
      <c r="BY12" s="149"/>
      <c r="BZ12" s="149"/>
      <c r="CA12" s="149"/>
      <c r="CB12" s="149"/>
      <c r="CC12" s="149"/>
      <c r="CD12" s="149"/>
      <c r="CE12" s="149"/>
      <c r="CF12" s="149"/>
      <c r="CG12" s="149"/>
      <c r="CH12" s="149"/>
      <c r="CI12" s="149"/>
      <c r="CJ12" s="149"/>
      <c r="CK12" s="149"/>
      <c r="CL12" s="149"/>
      <c r="CM12" s="149"/>
      <c r="CN12" s="149"/>
      <c r="CO12" s="149"/>
      <c r="CP12" s="149"/>
      <c r="CQ12" s="149"/>
      <c r="CR12" s="149"/>
      <c r="CS12" s="149"/>
      <c r="CT12" s="149"/>
      <c r="CU12" s="149"/>
      <c r="CV12" s="149"/>
      <c r="CW12" s="149"/>
      <c r="CX12" s="149"/>
      <c r="CY12" s="149"/>
      <c r="CZ12" s="149"/>
      <c r="DA12" s="149"/>
      <c r="DB12" s="149"/>
      <c r="DC12" s="149"/>
      <c r="DD12" s="149"/>
      <c r="DE12" s="149"/>
      <c r="DF12" s="149"/>
      <c r="DG12" s="149"/>
      <c r="DH12" s="149"/>
      <c r="DI12" s="149"/>
      <c r="DJ12" s="149"/>
      <c r="DK12" s="149"/>
      <c r="DL12" s="149"/>
      <c r="DM12" s="149"/>
      <c r="DN12" s="149"/>
      <c r="DO12" s="149"/>
      <c r="DP12" s="149"/>
      <c r="DQ12" s="149"/>
      <c r="DR12" s="149"/>
      <c r="DS12" s="149"/>
      <c r="DT12" s="149"/>
      <c r="DU12" s="149"/>
      <c r="DV12" s="149"/>
      <c r="DW12" s="149"/>
      <c r="DX12" s="149"/>
      <c r="DY12" s="149"/>
      <c r="DZ12" s="149"/>
      <c r="EA12" s="149"/>
      <c r="EB12" s="149"/>
      <c r="EC12" s="149"/>
      <c r="ED12" s="149"/>
      <c r="EE12" s="149"/>
      <c r="EF12" s="149"/>
      <c r="EG12" s="149"/>
      <c r="EH12" s="149"/>
      <c r="EI12" s="149"/>
      <c r="EJ12" s="149"/>
      <c r="EK12" s="149"/>
      <c r="EL12" s="149"/>
      <c r="EM12" s="149"/>
      <c r="EN12" s="149"/>
      <c r="EO12" s="149"/>
      <c r="EP12" s="149"/>
      <c r="EQ12" s="149"/>
      <c r="ER12" s="149"/>
      <c r="ES12" s="149"/>
      <c r="ET12" s="149"/>
      <c r="EU12" s="149"/>
      <c r="EV12" s="149"/>
      <c r="EW12" s="149"/>
      <c r="EX12" s="149"/>
      <c r="EY12" s="149"/>
      <c r="EZ12" s="149"/>
      <c r="FA12" s="149"/>
      <c r="FB12" s="149"/>
      <c r="FC12" s="149"/>
      <c r="FD12" s="149"/>
      <c r="FE12" s="149"/>
      <c r="FF12" s="149"/>
      <c r="FG12" s="149"/>
      <c r="FH12" s="149"/>
      <c r="FI12" s="149"/>
      <c r="FJ12" s="149"/>
      <c r="FK12" s="149"/>
      <c r="FL12" s="149"/>
      <c r="FM12" s="149"/>
      <c r="FN12" s="149"/>
      <c r="FO12" s="149"/>
      <c r="FP12" s="149"/>
      <c r="FQ12" s="149"/>
      <c r="FR12" s="149"/>
      <c r="FS12" s="149"/>
      <c r="FT12" s="149"/>
      <c r="FU12" s="149"/>
      <c r="FV12" s="149"/>
      <c r="FW12" s="149"/>
      <c r="FX12" s="149"/>
      <c r="FY12" s="149"/>
      <c r="FZ12" s="149"/>
      <c r="GA12" s="149"/>
      <c r="GB12" s="149"/>
      <c r="GC12" s="149"/>
      <c r="GD12" s="149"/>
      <c r="GE12" s="149"/>
      <c r="GF12" s="149"/>
      <c r="GG12" s="149"/>
      <c r="GH12" s="149"/>
      <c r="GI12" s="149"/>
      <c r="GJ12" s="149"/>
      <c r="GK12" s="149"/>
      <c r="GL12" s="149"/>
      <c r="GM12" s="149"/>
      <c r="GN12" s="149"/>
      <c r="GO12" s="149"/>
      <c r="GP12" s="149"/>
      <c r="GQ12" s="149"/>
      <c r="GR12" s="149"/>
      <c r="GS12" s="149"/>
      <c r="GT12" s="149"/>
      <c r="GU12" s="149"/>
      <c r="GV12" s="149"/>
      <c r="GW12" s="149"/>
      <c r="GX12" s="149"/>
      <c r="GY12" s="149"/>
      <c r="GZ12" s="149"/>
      <c r="HA12" s="149"/>
      <c r="HB12" s="149"/>
      <c r="HC12" s="149"/>
      <c r="HD12" s="149"/>
      <c r="HE12" s="149"/>
      <c r="HF12" s="149"/>
      <c r="HG12" s="149"/>
      <c r="HH12" s="149"/>
      <c r="HI12" s="149"/>
      <c r="HJ12" s="149"/>
      <c r="HK12" s="149"/>
      <c r="HL12" s="149"/>
      <c r="HM12" s="149"/>
      <c r="HN12" s="149"/>
      <c r="HO12" s="149"/>
      <c r="HP12" s="149"/>
      <c r="HQ12" s="149"/>
      <c r="HR12" s="149"/>
      <c r="HS12" s="149"/>
      <c r="HT12" s="149"/>
      <c r="HU12" s="149"/>
      <c r="HV12" s="149"/>
      <c r="HW12" s="149"/>
      <c r="HX12" s="149"/>
      <c r="HY12" s="149"/>
      <c r="HZ12" s="149"/>
      <c r="IA12" s="149"/>
      <c r="IB12" s="149"/>
      <c r="IC12" s="149"/>
      <c r="ID12" s="149"/>
      <c r="IE12" s="149"/>
      <c r="IF12" s="149"/>
      <c r="IG12" s="149"/>
      <c r="IH12" s="149"/>
      <c r="II12" s="149"/>
      <c r="IJ12" s="149"/>
      <c r="IK12" s="149"/>
      <c r="IL12" s="149"/>
      <c r="IM12" s="149"/>
      <c r="IN12" s="149"/>
      <c r="IO12" s="149"/>
      <c r="IP12" s="149"/>
      <c r="IQ12" s="149"/>
      <c r="IR12" s="149"/>
      <c r="IS12" s="149"/>
      <c r="IT12" s="149"/>
      <c r="IU12" s="149"/>
      <c r="IV12" s="149"/>
      <c r="IW12" s="149"/>
    </row>
    <row r="13" customFormat="false" ht="14.1" hidden="false" customHeight="true" outlineLevel="0" collapsed="false">
      <c r="B13" s="134" t="s">
        <v>222</v>
      </c>
      <c r="C13" s="134" t="s">
        <v>121</v>
      </c>
      <c r="E13" s="162" t="n">
        <f aca="false">SUMIF('Orig Sched'!$O$10:$AA$136,'Summary Sched'!$C13,'Orig Sched'!$AA$10:$AA$136)</f>
        <v>236801.425</v>
      </c>
      <c r="G13" s="162" t="n">
        <f aca="false">SUMIF('Orig Sched'!$O$10:$AB$136,'Summary Sched'!$C13,'Orig Sched'!$AB$10:$AB$136)</f>
        <v>28</v>
      </c>
      <c r="I13" s="162" t="n">
        <f aca="false">SUMIF('Orig Sched'!$O$10:$AB$136,'Summary Sched'!$C13,'Orig Sched'!$Z$10:$Z$136)</f>
        <v>14249103</v>
      </c>
      <c r="R13" s="163"/>
      <c r="T13" s="141"/>
      <c r="AA13" s="164"/>
    </row>
    <row r="14" customFormat="false" ht="14.1" hidden="false" customHeight="true" outlineLevel="0" collapsed="false">
      <c r="B14" s="134" t="s">
        <v>223</v>
      </c>
      <c r="C14" s="134" t="s">
        <v>189</v>
      </c>
      <c r="E14" s="162" t="n">
        <f aca="false">SUMIF('Orig Sched'!$O$10:$AA$136,'Summary Sched'!$C14,'Orig Sched'!$AA$10:$AA$136)</f>
        <v>1275</v>
      </c>
      <c r="G14" s="162" t="n">
        <f aca="false">SUMIF('Orig Sched'!$O$10:$AB$136,'Summary Sched'!$C14,'Orig Sched'!$AB$10:$AB$136)</f>
        <v>2</v>
      </c>
      <c r="I14" s="162" t="n">
        <f aca="false">SUMIF('Orig Sched'!$O$10:$AB$136,'Summary Sched'!$C14,'Orig Sched'!$Z$10:$Z$136)</f>
        <v>153400</v>
      </c>
      <c r="R14" s="163"/>
      <c r="T14" s="141"/>
      <c r="AA14" s="164"/>
    </row>
    <row r="15" customFormat="false" ht="14.1" hidden="false" customHeight="true" outlineLevel="0" collapsed="false">
      <c r="B15" s="134" t="s">
        <v>224</v>
      </c>
      <c r="C15" s="134" t="s">
        <v>66</v>
      </c>
      <c r="E15" s="162" t="n">
        <f aca="false">SUMIF('Orig Sched'!$O$10:$AA$136,'Summary Sched'!$C15,'Orig Sched'!$AA$10:$AA$136)</f>
        <v>75919</v>
      </c>
      <c r="G15" s="162" t="n">
        <f aca="false">SUMIF('Orig Sched'!$O$10:$AB$136,'Summary Sched'!$C15,'Orig Sched'!$AB$10:$AB$136)</f>
        <v>13</v>
      </c>
      <c r="I15" s="162" t="n">
        <f aca="false">SUMIF('Orig Sched'!$O$10:$AB$136,'Summary Sched'!$C15,'Orig Sched'!$Z$10:$Z$136)</f>
        <v>4585301</v>
      </c>
      <c r="R15" s="163"/>
      <c r="T15" s="141"/>
      <c r="AA15" s="164"/>
    </row>
    <row r="16" customFormat="false" ht="14.1" hidden="false" customHeight="true" outlineLevel="0" collapsed="false">
      <c r="B16" s="134" t="s">
        <v>225</v>
      </c>
      <c r="C16" s="134" t="s">
        <v>37</v>
      </c>
      <c r="E16" s="162" t="n">
        <f aca="false">SUMIF('Orig Sched'!$O$10:$AA$136,'Summary Sched'!$C16,'Orig Sched'!$AA$10:$AA$136)</f>
        <v>37837</v>
      </c>
      <c r="G16" s="162" t="n">
        <f aca="false">SUMIF('Orig Sched'!$O$10:$AB$136,'Summary Sched'!$C16,'Orig Sched'!$AB$10:$AB$136)</f>
        <v>4</v>
      </c>
      <c r="I16" s="162" t="n">
        <f aca="false">SUMIF('Orig Sched'!$O$10:$AB$136,'Summary Sched'!$C16,'Orig Sched'!$Z$10:$Z$136)</f>
        <v>2906500</v>
      </c>
      <c r="R16" s="163"/>
      <c r="T16" s="141"/>
      <c r="AA16" s="164"/>
    </row>
    <row r="17" customFormat="false" ht="14.1" hidden="false" customHeight="true" outlineLevel="0" collapsed="false">
      <c r="B17" s="134" t="s">
        <v>226</v>
      </c>
      <c r="C17" s="134" t="s">
        <v>124</v>
      </c>
      <c r="E17" s="162" t="n">
        <f aca="false">SUMIF('Orig Sched'!$O$10:$AA$136,'Summary Sched'!$C17,'Orig Sched'!$AA$10:$AA$136)</f>
        <v>557.55</v>
      </c>
      <c r="G17" s="162" t="n">
        <f aca="false">SUMIF('Orig Sched'!$O$10:$AB$136,'Summary Sched'!$C17,'Orig Sched'!$AB$10:$AB$136)</f>
        <v>4</v>
      </c>
      <c r="I17" s="162" t="e">
        <f aca="false">SUMIF('Orig Sched'!$O$10:$AB$136,'Summary Sched'!$C17,'Orig Sched'!$Z$10:$Z$136)</f>
        <v>#REF!</v>
      </c>
      <c r="R17" s="163"/>
      <c r="T17" s="141"/>
      <c r="AA17" s="164"/>
    </row>
    <row r="18" customFormat="false" ht="14.1" hidden="false" customHeight="true" outlineLevel="0" collapsed="false">
      <c r="B18" s="134" t="s">
        <v>227</v>
      </c>
      <c r="C18" s="134" t="s">
        <v>48</v>
      </c>
      <c r="E18" s="165" t="n">
        <f aca="false">SUMIF('Orig Sched'!$O$10:$AA$136,'Summary Sched'!$C18,'Orig Sched'!$AA$10:$AA$136)</f>
        <v>13989.55</v>
      </c>
      <c r="F18" s="166"/>
      <c r="G18" s="165" t="n">
        <f aca="false">SUMIF('Orig Sched'!$O$10:$AB$136,'Summary Sched'!$C18,'Orig Sched'!$AB$10:$AB$136)</f>
        <v>12</v>
      </c>
      <c r="I18" s="165" t="n">
        <f aca="false">SUMIF('Orig Sched'!$O$10:$AB$136,'Summary Sched'!$C18,'Orig Sched'!$Z$10:$Z$136)</f>
        <v>8097090</v>
      </c>
      <c r="L18" s="141"/>
      <c r="M18" s="133"/>
      <c r="O18" s="167"/>
      <c r="Q18" s="168"/>
      <c r="R18" s="169"/>
      <c r="S18" s="26"/>
      <c r="T18" s="141"/>
      <c r="U18" s="170"/>
      <c r="V18" s="54"/>
      <c r="W18" s="54"/>
      <c r="X18" s="54"/>
      <c r="Y18" s="54"/>
      <c r="Z18" s="54"/>
      <c r="AA18" s="164"/>
    </row>
    <row r="19" customFormat="false" ht="14.1" hidden="false" customHeight="true" outlineLevel="0" collapsed="false">
      <c r="A19" s="141"/>
      <c r="E19" s="171" t="n">
        <f aca="false">SUM(E13:E18)</f>
        <v>366379.525</v>
      </c>
      <c r="F19" s="166"/>
      <c r="G19" s="133" t="n">
        <f aca="false">SUM(G13:G18)</f>
        <v>63</v>
      </c>
      <c r="H19" s="141"/>
      <c r="I19" s="81" t="e">
        <f aca="false">SUM(I13:I18)</f>
        <v>#REF!</v>
      </c>
      <c r="L19" s="141"/>
      <c r="M19" s="141"/>
      <c r="O19" s="137"/>
      <c r="R19" s="169"/>
      <c r="T19" s="141"/>
      <c r="U19" s="134"/>
      <c r="V19" s="141"/>
      <c r="W19" s="141"/>
      <c r="X19" s="141"/>
      <c r="Y19" s="141"/>
      <c r="Z19" s="141"/>
      <c r="AA19" s="164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1"/>
      <c r="EL19" s="141"/>
      <c r="EM19" s="141"/>
      <c r="EN19" s="141"/>
      <c r="EO19" s="141"/>
      <c r="EP19" s="141"/>
      <c r="EQ19" s="141"/>
      <c r="ER19" s="141"/>
      <c r="ES19" s="141"/>
      <c r="ET19" s="141"/>
      <c r="EU19" s="141"/>
      <c r="EV19" s="141"/>
      <c r="EW19" s="141"/>
      <c r="EX19" s="141"/>
      <c r="EY19" s="141"/>
      <c r="EZ19" s="141"/>
      <c r="FA19" s="141"/>
      <c r="FB19" s="141"/>
      <c r="FC19" s="141"/>
      <c r="FD19" s="141"/>
      <c r="FE19" s="141"/>
      <c r="FF19" s="141"/>
      <c r="FG19" s="141"/>
      <c r="FH19" s="141"/>
      <c r="FI19" s="141"/>
      <c r="FJ19" s="141"/>
      <c r="FK19" s="141"/>
      <c r="FL19" s="141"/>
      <c r="FM19" s="141"/>
      <c r="FN19" s="141"/>
      <c r="FO19" s="141"/>
      <c r="FP19" s="141"/>
      <c r="FQ19" s="141"/>
      <c r="FR19" s="141"/>
      <c r="FS19" s="141"/>
      <c r="FT19" s="141"/>
      <c r="FU19" s="141"/>
      <c r="FV19" s="141"/>
      <c r="FW19" s="141"/>
      <c r="FX19" s="141"/>
      <c r="FY19" s="141"/>
      <c r="FZ19" s="141"/>
      <c r="GA19" s="141"/>
      <c r="GB19" s="141"/>
      <c r="GC19" s="141"/>
      <c r="GD19" s="141"/>
      <c r="GE19" s="141"/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1"/>
      <c r="GQ19" s="141"/>
      <c r="GR19" s="141"/>
      <c r="GS19" s="141"/>
      <c r="GT19" s="141"/>
      <c r="GU19" s="141"/>
      <c r="GV19" s="141"/>
      <c r="GW19" s="141"/>
      <c r="GX19" s="141"/>
      <c r="GY19" s="141"/>
      <c r="GZ19" s="141"/>
      <c r="HA19" s="141"/>
      <c r="HB19" s="141"/>
      <c r="HC19" s="141"/>
      <c r="HD19" s="141"/>
      <c r="HE19" s="141"/>
      <c r="HF19" s="141"/>
      <c r="HG19" s="141"/>
      <c r="HH19" s="141"/>
      <c r="HI19" s="141"/>
      <c r="HJ19" s="141"/>
      <c r="HK19" s="141"/>
      <c r="HL19" s="141"/>
      <c r="HM19" s="141"/>
      <c r="HN19" s="141"/>
      <c r="HO19" s="141"/>
      <c r="HP19" s="141"/>
      <c r="HQ19" s="141"/>
      <c r="HR19" s="141"/>
      <c r="HS19" s="141"/>
      <c r="HT19" s="141"/>
      <c r="HU19" s="141"/>
      <c r="HV19" s="141"/>
      <c r="HW19" s="141"/>
      <c r="HX19" s="141"/>
      <c r="HY19" s="141"/>
      <c r="HZ19" s="141"/>
      <c r="IA19" s="141"/>
      <c r="IB19" s="141"/>
      <c r="IC19" s="141"/>
      <c r="ID19" s="141"/>
      <c r="IE19" s="141"/>
      <c r="IF19" s="141"/>
      <c r="IG19" s="141"/>
      <c r="IH19" s="141"/>
      <c r="II19" s="141"/>
      <c r="IJ19" s="141"/>
      <c r="IK19" s="141"/>
      <c r="IL19" s="141"/>
      <c r="IM19" s="141"/>
      <c r="IN19" s="141"/>
      <c r="IO19" s="141"/>
      <c r="IP19" s="141"/>
      <c r="IQ19" s="141"/>
      <c r="IR19" s="141"/>
      <c r="IS19" s="141"/>
      <c r="IT19" s="141"/>
      <c r="IU19" s="141"/>
      <c r="IV19" s="141"/>
      <c r="IW19" s="141"/>
    </row>
    <row r="20" customFormat="false" ht="14.1" hidden="false" customHeight="true" outlineLevel="0" collapsed="false">
      <c r="A20" s="141"/>
      <c r="E20" s="141"/>
      <c r="F20" s="141"/>
      <c r="G20" s="166"/>
      <c r="H20" s="166"/>
      <c r="I20" s="141"/>
      <c r="K20" s="141"/>
      <c r="L20" s="141"/>
      <c r="M20" s="141"/>
      <c r="O20" s="137"/>
      <c r="R20" s="169"/>
      <c r="T20" s="141"/>
      <c r="U20" s="134"/>
      <c r="V20" s="141"/>
      <c r="W20" s="141"/>
      <c r="X20" s="141"/>
      <c r="Y20" s="141"/>
      <c r="Z20" s="141"/>
      <c r="AA20" s="164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1"/>
      <c r="EL20" s="141"/>
      <c r="EM20" s="141"/>
      <c r="EN20" s="141"/>
      <c r="EO20" s="141"/>
      <c r="EP20" s="141"/>
      <c r="EQ20" s="141"/>
      <c r="ER20" s="141"/>
      <c r="ES20" s="141"/>
      <c r="ET20" s="141"/>
      <c r="EU20" s="141"/>
      <c r="EV20" s="141"/>
      <c r="EW20" s="141"/>
      <c r="EX20" s="141"/>
      <c r="EY20" s="141"/>
      <c r="EZ20" s="141"/>
      <c r="FA20" s="141"/>
      <c r="FB20" s="141"/>
      <c r="FC20" s="141"/>
      <c r="FD20" s="141"/>
      <c r="FE20" s="141"/>
      <c r="FF20" s="141"/>
      <c r="FG20" s="141"/>
      <c r="FH20" s="141"/>
      <c r="FI20" s="141"/>
      <c r="FJ20" s="141"/>
      <c r="FK20" s="141"/>
      <c r="FL20" s="141"/>
      <c r="FM20" s="141"/>
      <c r="FN20" s="141"/>
      <c r="FO20" s="141"/>
      <c r="FP20" s="141"/>
      <c r="FQ20" s="141"/>
      <c r="FR20" s="141"/>
      <c r="FS20" s="141"/>
      <c r="FT20" s="141"/>
      <c r="FU20" s="141"/>
      <c r="FV20" s="141"/>
      <c r="FW20" s="141"/>
      <c r="FX20" s="141"/>
      <c r="FY20" s="141"/>
      <c r="FZ20" s="141"/>
      <c r="GA20" s="141"/>
      <c r="GB20" s="141"/>
      <c r="GC20" s="141"/>
      <c r="GD20" s="141"/>
      <c r="GE20" s="141"/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1"/>
      <c r="GQ20" s="141"/>
      <c r="GR20" s="141"/>
      <c r="GS20" s="141"/>
      <c r="GT20" s="141"/>
      <c r="GU20" s="141"/>
      <c r="GV20" s="141"/>
      <c r="GW20" s="141"/>
      <c r="GX20" s="141"/>
      <c r="GY20" s="141"/>
      <c r="GZ20" s="141"/>
      <c r="HA20" s="141"/>
      <c r="HB20" s="141"/>
      <c r="HC20" s="141"/>
      <c r="HD20" s="141"/>
      <c r="HE20" s="141"/>
      <c r="HF20" s="141"/>
      <c r="HG20" s="141"/>
      <c r="HH20" s="141"/>
      <c r="HI20" s="141"/>
      <c r="HJ20" s="141"/>
      <c r="HK20" s="141"/>
      <c r="HL20" s="141"/>
      <c r="HM20" s="141"/>
      <c r="HN20" s="141"/>
      <c r="HO20" s="141"/>
      <c r="HP20" s="141"/>
      <c r="HQ20" s="141"/>
      <c r="HR20" s="141"/>
      <c r="HS20" s="141"/>
      <c r="HT20" s="141"/>
      <c r="HU20" s="141"/>
      <c r="HV20" s="141"/>
      <c r="HW20" s="141"/>
      <c r="HX20" s="141"/>
      <c r="HY20" s="141"/>
      <c r="HZ20" s="141"/>
      <c r="IA20" s="141"/>
      <c r="IB20" s="141"/>
      <c r="IC20" s="141"/>
      <c r="ID20" s="141"/>
      <c r="IE20" s="141"/>
      <c r="IF20" s="141"/>
      <c r="IG20" s="141"/>
      <c r="IH20" s="141"/>
      <c r="II20" s="141"/>
      <c r="IJ20" s="141"/>
      <c r="IK20" s="141"/>
      <c r="IL20" s="141"/>
      <c r="IM20" s="141"/>
      <c r="IN20" s="141"/>
      <c r="IO20" s="141"/>
      <c r="IP20" s="141"/>
      <c r="IQ20" s="141"/>
      <c r="IR20" s="141"/>
      <c r="IS20" s="141"/>
      <c r="IT20" s="141"/>
      <c r="IU20" s="141"/>
      <c r="IV20" s="141"/>
      <c r="IW20" s="141"/>
    </row>
    <row r="21" customFormat="false" ht="14.1" hidden="false" customHeight="true" outlineLevel="0" collapsed="false">
      <c r="A21" s="141"/>
      <c r="G21" s="166"/>
      <c r="H21" s="166"/>
      <c r="L21" s="141"/>
      <c r="M21" s="133"/>
      <c r="O21" s="137"/>
      <c r="Q21" s="168"/>
      <c r="R21" s="169"/>
      <c r="S21" s="172"/>
      <c r="T21" s="141"/>
      <c r="U21" s="134"/>
      <c r="V21" s="141"/>
      <c r="W21" s="141"/>
      <c r="X21" s="141"/>
      <c r="Y21" s="141"/>
      <c r="Z21" s="141"/>
      <c r="AA21" s="164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1"/>
      <c r="EL21" s="141"/>
      <c r="EM21" s="141"/>
      <c r="EN21" s="141"/>
      <c r="EO21" s="141"/>
      <c r="EP21" s="141"/>
      <c r="EQ21" s="141"/>
      <c r="ER21" s="141"/>
      <c r="ES21" s="141"/>
      <c r="ET21" s="141"/>
      <c r="EU21" s="141"/>
      <c r="EV21" s="141"/>
      <c r="EW21" s="141"/>
      <c r="EX21" s="141"/>
      <c r="EY21" s="141"/>
      <c r="EZ21" s="141"/>
      <c r="FA21" s="141"/>
      <c r="FB21" s="141"/>
      <c r="FC21" s="141"/>
      <c r="FD21" s="141"/>
      <c r="FE21" s="141"/>
      <c r="FF21" s="141"/>
      <c r="FG21" s="141"/>
      <c r="FH21" s="141"/>
      <c r="FI21" s="141"/>
      <c r="FJ21" s="141"/>
      <c r="FK21" s="141"/>
      <c r="FL21" s="141"/>
      <c r="FM21" s="141"/>
      <c r="FN21" s="141"/>
      <c r="FO21" s="141"/>
      <c r="FP21" s="141"/>
      <c r="FQ21" s="141"/>
      <c r="FR21" s="141"/>
      <c r="FS21" s="141"/>
      <c r="FT21" s="141"/>
      <c r="FU21" s="141"/>
      <c r="FV21" s="141"/>
      <c r="FW21" s="141"/>
      <c r="FX21" s="141"/>
      <c r="FY21" s="141"/>
      <c r="FZ21" s="141"/>
      <c r="GA21" s="141"/>
      <c r="GB21" s="141"/>
      <c r="GC21" s="141"/>
      <c r="GD21" s="141"/>
      <c r="GE21" s="141"/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1"/>
      <c r="GQ21" s="141"/>
      <c r="GR21" s="141"/>
      <c r="GS21" s="141"/>
      <c r="GT21" s="141"/>
      <c r="GU21" s="141"/>
      <c r="GV21" s="141"/>
      <c r="GW21" s="141"/>
      <c r="GX21" s="141"/>
      <c r="GY21" s="141"/>
      <c r="GZ21" s="141"/>
      <c r="HA21" s="141"/>
      <c r="HB21" s="141"/>
      <c r="HC21" s="141"/>
      <c r="HD21" s="141"/>
      <c r="HE21" s="141"/>
      <c r="HF21" s="141"/>
      <c r="HG21" s="141"/>
      <c r="HH21" s="141"/>
      <c r="HI21" s="141"/>
      <c r="HJ21" s="141"/>
      <c r="HK21" s="141"/>
      <c r="HL21" s="141"/>
      <c r="HM21" s="141"/>
      <c r="HN21" s="141"/>
      <c r="HO21" s="141"/>
      <c r="HP21" s="141"/>
      <c r="HQ21" s="141"/>
      <c r="HR21" s="141"/>
      <c r="HS21" s="141"/>
      <c r="HT21" s="141"/>
      <c r="HU21" s="141"/>
      <c r="HV21" s="141"/>
      <c r="HW21" s="141"/>
      <c r="HX21" s="141"/>
      <c r="HY21" s="141"/>
      <c r="HZ21" s="141"/>
      <c r="IA21" s="141"/>
      <c r="IB21" s="141"/>
      <c r="IC21" s="141"/>
      <c r="ID21" s="141"/>
      <c r="IE21" s="141"/>
      <c r="IF21" s="141"/>
      <c r="IG21" s="141"/>
      <c r="IH21" s="141"/>
      <c r="II21" s="141"/>
      <c r="IJ21" s="141"/>
      <c r="IK21" s="141"/>
      <c r="IL21" s="141"/>
      <c r="IM21" s="141"/>
      <c r="IN21" s="141"/>
      <c r="IO21" s="141"/>
      <c r="IP21" s="141"/>
      <c r="IQ21" s="141"/>
      <c r="IR21" s="141"/>
      <c r="IS21" s="141"/>
      <c r="IT21" s="141"/>
      <c r="IU21" s="141"/>
      <c r="IV21" s="141"/>
      <c r="IW21" s="141"/>
    </row>
    <row r="22" customFormat="false" ht="14.1" hidden="false" customHeight="true" outlineLevel="0" collapsed="false">
      <c r="A22" s="141"/>
      <c r="G22" s="166"/>
      <c r="H22" s="166"/>
      <c r="L22" s="141"/>
      <c r="M22" s="141"/>
      <c r="R22" s="169"/>
      <c r="T22" s="141"/>
      <c r="U22" s="134"/>
      <c r="V22" s="141"/>
      <c r="W22" s="141"/>
      <c r="X22" s="141"/>
      <c r="Y22" s="141"/>
      <c r="Z22" s="141"/>
      <c r="AA22" s="164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1"/>
      <c r="EL22" s="141"/>
      <c r="EM22" s="141"/>
      <c r="EN22" s="141"/>
      <c r="EO22" s="141"/>
      <c r="EP22" s="141"/>
      <c r="EQ22" s="141"/>
      <c r="ER22" s="141"/>
      <c r="ES22" s="141"/>
      <c r="ET22" s="141"/>
      <c r="EU22" s="141"/>
      <c r="EV22" s="141"/>
      <c r="EW22" s="141"/>
      <c r="EX22" s="141"/>
      <c r="EY22" s="141"/>
      <c r="EZ22" s="141"/>
      <c r="FA22" s="141"/>
      <c r="FB22" s="141"/>
      <c r="FC22" s="141"/>
      <c r="FD22" s="141"/>
      <c r="FE22" s="141"/>
      <c r="FF22" s="141"/>
      <c r="FG22" s="141"/>
      <c r="FH22" s="141"/>
      <c r="FI22" s="141"/>
      <c r="FJ22" s="141"/>
      <c r="FK22" s="141"/>
      <c r="FL22" s="141"/>
      <c r="FM22" s="141"/>
      <c r="FN22" s="141"/>
      <c r="FO22" s="141"/>
      <c r="FP22" s="141"/>
      <c r="FQ22" s="141"/>
      <c r="FR22" s="141"/>
      <c r="FS22" s="141"/>
      <c r="FT22" s="141"/>
      <c r="FU22" s="141"/>
      <c r="FV22" s="141"/>
      <c r="FW22" s="141"/>
      <c r="FX22" s="141"/>
      <c r="FY22" s="141"/>
      <c r="FZ22" s="141"/>
      <c r="GA22" s="141"/>
      <c r="GB22" s="141"/>
      <c r="GC22" s="141"/>
      <c r="GD22" s="141"/>
      <c r="GE22" s="141"/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1"/>
      <c r="GQ22" s="141"/>
      <c r="GR22" s="141"/>
      <c r="GS22" s="141"/>
      <c r="GT22" s="141"/>
      <c r="GU22" s="141"/>
      <c r="GV22" s="141"/>
      <c r="GW22" s="141"/>
      <c r="GX22" s="141"/>
      <c r="GY22" s="141"/>
      <c r="GZ22" s="141"/>
      <c r="HA22" s="141"/>
      <c r="HB22" s="141"/>
      <c r="HC22" s="141"/>
      <c r="HD22" s="141"/>
      <c r="HE22" s="141"/>
      <c r="HF22" s="141"/>
      <c r="HG22" s="141"/>
      <c r="HH22" s="141"/>
      <c r="HI22" s="141"/>
      <c r="HJ22" s="141"/>
      <c r="HK22" s="141"/>
      <c r="HL22" s="141"/>
      <c r="HM22" s="141"/>
      <c r="HN22" s="141"/>
      <c r="HO22" s="141"/>
      <c r="HP22" s="141"/>
      <c r="HQ22" s="141"/>
      <c r="HR22" s="141"/>
      <c r="HS22" s="141"/>
      <c r="HT22" s="141"/>
      <c r="HU22" s="141"/>
      <c r="HV22" s="141"/>
      <c r="HW22" s="141"/>
      <c r="HX22" s="141"/>
      <c r="HY22" s="141"/>
      <c r="HZ22" s="141"/>
      <c r="IA22" s="141"/>
      <c r="IB22" s="141"/>
      <c r="IC22" s="141"/>
      <c r="ID22" s="141"/>
      <c r="IE22" s="141"/>
      <c r="IF22" s="141"/>
      <c r="IG22" s="141"/>
      <c r="IH22" s="141"/>
      <c r="II22" s="141"/>
      <c r="IJ22" s="141"/>
      <c r="IK22" s="141"/>
      <c r="IL22" s="141"/>
      <c r="IM22" s="141"/>
      <c r="IN22" s="141"/>
      <c r="IO22" s="141"/>
      <c r="IP22" s="141"/>
      <c r="IQ22" s="141"/>
      <c r="IR22" s="141"/>
      <c r="IS22" s="141"/>
      <c r="IT22" s="141"/>
      <c r="IU22" s="141"/>
      <c r="IV22" s="141"/>
      <c r="IW22" s="141"/>
    </row>
    <row r="23" customFormat="false" ht="12.75" hidden="false" customHeight="true" outlineLevel="0" collapsed="false">
      <c r="A23" s="141"/>
      <c r="G23" s="166"/>
      <c r="H23" s="166"/>
      <c r="L23" s="141"/>
      <c r="M23" s="141"/>
      <c r="R23" s="169"/>
      <c r="T23" s="141"/>
      <c r="U23" s="134"/>
      <c r="V23" s="141"/>
      <c r="W23" s="141"/>
      <c r="X23" s="141"/>
      <c r="Y23" s="141"/>
      <c r="Z23" s="141"/>
      <c r="AA23" s="164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1"/>
      <c r="EL23" s="141"/>
      <c r="EM23" s="141"/>
      <c r="EN23" s="141"/>
      <c r="EO23" s="141"/>
      <c r="EP23" s="141"/>
      <c r="EQ23" s="141"/>
      <c r="ER23" s="141"/>
      <c r="ES23" s="141"/>
      <c r="ET23" s="141"/>
      <c r="EU23" s="141"/>
      <c r="EV23" s="141"/>
      <c r="EW23" s="141"/>
      <c r="EX23" s="141"/>
      <c r="EY23" s="141"/>
      <c r="EZ23" s="141"/>
      <c r="FA23" s="141"/>
      <c r="FB23" s="141"/>
      <c r="FC23" s="141"/>
      <c r="FD23" s="141"/>
      <c r="FE23" s="141"/>
      <c r="FF23" s="141"/>
      <c r="FG23" s="141"/>
      <c r="FH23" s="141"/>
      <c r="FI23" s="141"/>
      <c r="FJ23" s="141"/>
      <c r="FK23" s="141"/>
      <c r="FL23" s="141"/>
      <c r="FM23" s="141"/>
      <c r="FN23" s="141"/>
      <c r="FO23" s="141"/>
      <c r="FP23" s="141"/>
      <c r="FQ23" s="141"/>
      <c r="FR23" s="141"/>
      <c r="FS23" s="141"/>
      <c r="FT23" s="141"/>
      <c r="FU23" s="141"/>
      <c r="FV23" s="141"/>
      <c r="FW23" s="141"/>
      <c r="FX23" s="141"/>
      <c r="FY23" s="141"/>
      <c r="FZ23" s="141"/>
      <c r="GA23" s="141"/>
      <c r="GB23" s="141"/>
      <c r="GC23" s="141"/>
      <c r="GD23" s="141"/>
      <c r="GE23" s="141"/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1"/>
      <c r="GQ23" s="141"/>
      <c r="GR23" s="141"/>
      <c r="GS23" s="141"/>
      <c r="GT23" s="141"/>
      <c r="GU23" s="141"/>
      <c r="GV23" s="141"/>
      <c r="GW23" s="141"/>
      <c r="GX23" s="141"/>
      <c r="GY23" s="141"/>
      <c r="GZ23" s="141"/>
      <c r="HA23" s="141"/>
      <c r="HB23" s="141"/>
      <c r="HC23" s="141"/>
      <c r="HD23" s="141"/>
      <c r="HE23" s="141"/>
      <c r="HF23" s="141"/>
      <c r="HG23" s="141"/>
      <c r="HH23" s="141"/>
      <c r="HI23" s="141"/>
      <c r="HJ23" s="141"/>
      <c r="HK23" s="141"/>
      <c r="HL23" s="141"/>
      <c r="HM23" s="141"/>
      <c r="HN23" s="141"/>
      <c r="HO23" s="141"/>
      <c r="HP23" s="141"/>
      <c r="HQ23" s="141"/>
      <c r="HR23" s="141"/>
      <c r="HS23" s="141"/>
      <c r="HT23" s="141"/>
      <c r="HU23" s="141"/>
      <c r="HV23" s="141"/>
      <c r="HW23" s="141"/>
      <c r="HX23" s="141"/>
      <c r="HY23" s="141"/>
      <c r="HZ23" s="141"/>
      <c r="IA23" s="141"/>
      <c r="IB23" s="141"/>
      <c r="IC23" s="141"/>
      <c r="ID23" s="141"/>
      <c r="IE23" s="141"/>
      <c r="IF23" s="141"/>
      <c r="IG23" s="141"/>
      <c r="IH23" s="141"/>
      <c r="II23" s="141"/>
      <c r="IJ23" s="141"/>
      <c r="IK23" s="141"/>
      <c r="IL23" s="141"/>
      <c r="IM23" s="141"/>
      <c r="IN23" s="141"/>
      <c r="IO23" s="141"/>
      <c r="IP23" s="141"/>
      <c r="IQ23" s="141"/>
      <c r="IR23" s="141"/>
      <c r="IS23" s="141"/>
      <c r="IT23" s="141"/>
      <c r="IU23" s="141"/>
      <c r="IV23" s="141"/>
      <c r="IW23" s="141"/>
    </row>
    <row r="24" customFormat="false" ht="14.1" hidden="false" customHeight="true" outlineLevel="0" collapsed="false">
      <c r="B24" s="147" t="s">
        <v>228</v>
      </c>
      <c r="C24" s="147"/>
      <c r="D24" s="147"/>
      <c r="E24" s="147"/>
      <c r="F24" s="147"/>
      <c r="G24" s="147"/>
      <c r="H24" s="147"/>
      <c r="I24" s="147"/>
      <c r="K24" s="141"/>
      <c r="L24" s="142"/>
      <c r="M24" s="143"/>
      <c r="Q24" s="15"/>
      <c r="R24" s="15"/>
      <c r="S24" s="25"/>
      <c r="T24" s="141"/>
    </row>
    <row r="25" customFormat="false" ht="14.1" hidden="false" customHeight="true" outlineLevel="0" collapsed="false">
      <c r="B25" s="147"/>
      <c r="C25" s="147"/>
      <c r="D25" s="147"/>
      <c r="E25" s="147"/>
      <c r="F25" s="147"/>
      <c r="G25" s="147"/>
      <c r="H25" s="147"/>
      <c r="I25" s="147"/>
      <c r="K25" s="141"/>
      <c r="L25" s="142"/>
      <c r="M25" s="143"/>
      <c r="Q25" s="15"/>
      <c r="R25" s="15"/>
      <c r="S25" s="25"/>
      <c r="T25" s="141"/>
    </row>
    <row r="26" customFormat="false" ht="14.1" hidden="false" customHeight="true" outlineLevel="0" collapsed="false">
      <c r="B26" s="147"/>
      <c r="C26" s="147"/>
      <c r="D26" s="147"/>
      <c r="E26" s="147"/>
      <c r="F26" s="147"/>
      <c r="G26" s="147"/>
      <c r="H26" s="147"/>
      <c r="I26" s="147"/>
      <c r="K26" s="141"/>
      <c r="L26" s="142"/>
      <c r="M26" s="143"/>
      <c r="Q26" s="15"/>
      <c r="R26" s="15"/>
      <c r="S26" s="25"/>
      <c r="T26" s="141"/>
    </row>
    <row r="27" customFormat="false" ht="14.1" hidden="false" customHeight="true" outlineLevel="0" collapsed="false">
      <c r="B27" s="148"/>
      <c r="C27" s="148"/>
      <c r="D27" s="148"/>
      <c r="E27" s="141"/>
      <c r="F27" s="141"/>
      <c r="G27" s="141"/>
      <c r="H27" s="141"/>
      <c r="I27" s="141"/>
      <c r="K27" s="144"/>
      <c r="L27" s="142"/>
      <c r="M27" s="143"/>
      <c r="Q27" s="15"/>
      <c r="R27" s="15"/>
      <c r="S27" s="25"/>
      <c r="T27" s="141"/>
    </row>
    <row r="28" customFormat="false" ht="14.1" hidden="false" customHeight="true" outlineLevel="0" collapsed="false">
      <c r="K28" s="145"/>
      <c r="L28" s="144"/>
    </row>
    <row r="29" customFormat="false" ht="14.1" hidden="false" customHeight="true" outlineLevel="0" collapsed="false">
      <c r="A29" s="149"/>
      <c r="B29" s="150"/>
      <c r="C29" s="150"/>
      <c r="D29" s="150"/>
      <c r="E29" s="149" t="s">
        <v>216</v>
      </c>
      <c r="F29" s="149"/>
      <c r="G29" s="149" t="s">
        <v>217</v>
      </c>
      <c r="H29" s="149"/>
      <c r="I29" s="149" t="s">
        <v>218</v>
      </c>
      <c r="J29" s="151"/>
      <c r="K29" s="149"/>
      <c r="L29" s="149"/>
      <c r="M29" s="149"/>
      <c r="N29" s="152"/>
      <c r="O29" s="25"/>
      <c r="P29" s="152"/>
      <c r="Q29" s="27"/>
      <c r="R29" s="25"/>
      <c r="T29" s="149"/>
      <c r="U29" s="150"/>
      <c r="V29" s="149"/>
      <c r="W29" s="149"/>
      <c r="X29" s="149"/>
      <c r="Y29" s="149"/>
      <c r="Z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49"/>
      <c r="CF29" s="149"/>
      <c r="CG29" s="149"/>
      <c r="CH29" s="149"/>
      <c r="CI29" s="149"/>
      <c r="CJ29" s="149"/>
      <c r="CK29" s="149"/>
      <c r="CL29" s="149"/>
      <c r="CM29" s="149"/>
      <c r="CN29" s="149"/>
      <c r="CO29" s="149"/>
      <c r="CP29" s="149"/>
      <c r="CQ29" s="149"/>
      <c r="CR29" s="149"/>
      <c r="CS29" s="149"/>
      <c r="CT29" s="149"/>
      <c r="CU29" s="149"/>
      <c r="CV29" s="149"/>
      <c r="CW29" s="149"/>
      <c r="CX29" s="149"/>
      <c r="CY29" s="149"/>
      <c r="CZ29" s="149"/>
      <c r="DA29" s="149"/>
      <c r="DB29" s="149"/>
      <c r="DC29" s="149"/>
      <c r="DD29" s="149"/>
      <c r="DE29" s="149"/>
      <c r="DF29" s="149"/>
      <c r="DG29" s="149"/>
      <c r="DH29" s="149"/>
      <c r="DI29" s="149"/>
      <c r="DJ29" s="149"/>
      <c r="DK29" s="149"/>
      <c r="DL29" s="149"/>
      <c r="DM29" s="149"/>
      <c r="DN29" s="149"/>
      <c r="DO29" s="149"/>
      <c r="DP29" s="149"/>
      <c r="DQ29" s="149"/>
      <c r="DR29" s="149"/>
      <c r="DS29" s="149"/>
      <c r="DT29" s="149"/>
      <c r="DU29" s="149"/>
      <c r="DV29" s="149"/>
      <c r="DW29" s="149"/>
      <c r="DX29" s="149"/>
      <c r="DY29" s="149"/>
      <c r="DZ29" s="149"/>
      <c r="EA29" s="149"/>
      <c r="EB29" s="149"/>
      <c r="EC29" s="149"/>
      <c r="ED29" s="149"/>
      <c r="EE29" s="149"/>
      <c r="EF29" s="149"/>
      <c r="EG29" s="149"/>
      <c r="EH29" s="149"/>
      <c r="EI29" s="149"/>
      <c r="EJ29" s="149"/>
      <c r="EK29" s="149"/>
      <c r="EL29" s="149"/>
      <c r="EM29" s="149"/>
      <c r="EN29" s="149"/>
      <c r="EO29" s="149"/>
      <c r="EP29" s="149"/>
      <c r="EQ29" s="149"/>
      <c r="ER29" s="149"/>
      <c r="ES29" s="149"/>
      <c r="ET29" s="149"/>
      <c r="EU29" s="149"/>
      <c r="EV29" s="149"/>
      <c r="EW29" s="149"/>
      <c r="EX29" s="149"/>
      <c r="EY29" s="149"/>
      <c r="EZ29" s="149"/>
      <c r="FA29" s="149"/>
      <c r="FB29" s="149"/>
      <c r="FC29" s="149"/>
      <c r="FD29" s="149"/>
      <c r="FE29" s="149"/>
      <c r="FF29" s="149"/>
      <c r="FG29" s="149"/>
      <c r="FH29" s="149"/>
      <c r="FI29" s="149"/>
      <c r="FJ29" s="149"/>
      <c r="FK29" s="149"/>
      <c r="FL29" s="149"/>
      <c r="FM29" s="149"/>
      <c r="FN29" s="149"/>
      <c r="FO29" s="149"/>
      <c r="FP29" s="149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/>
      <c r="GD29" s="149"/>
      <c r="GE29" s="149"/>
      <c r="GF29" s="149"/>
      <c r="GG29" s="149"/>
      <c r="GH29" s="149"/>
      <c r="GI29" s="149"/>
      <c r="GJ29" s="149"/>
      <c r="GK29" s="149"/>
      <c r="GL29" s="149"/>
      <c r="GM29" s="149"/>
      <c r="GN29" s="149"/>
      <c r="GO29" s="149"/>
      <c r="GP29" s="149"/>
      <c r="GQ29" s="149"/>
      <c r="GR29" s="149"/>
      <c r="GS29" s="149"/>
      <c r="GT29" s="149"/>
      <c r="GU29" s="149"/>
      <c r="GV29" s="149"/>
      <c r="GW29" s="149"/>
      <c r="GX29" s="149"/>
      <c r="GY29" s="149"/>
      <c r="GZ29" s="149"/>
      <c r="HA29" s="149"/>
      <c r="HB29" s="149"/>
      <c r="HC29" s="149"/>
      <c r="HD29" s="149"/>
      <c r="HE29" s="149"/>
      <c r="HF29" s="149"/>
      <c r="HG29" s="149"/>
      <c r="HH29" s="149"/>
      <c r="HI29" s="149"/>
      <c r="HJ29" s="149"/>
      <c r="HK29" s="149"/>
      <c r="HL29" s="149"/>
      <c r="HM29" s="149"/>
      <c r="HN29" s="149"/>
      <c r="HO29" s="149"/>
      <c r="HP29" s="149"/>
      <c r="HQ29" s="149"/>
      <c r="HR29" s="149"/>
      <c r="HS29" s="149"/>
      <c r="HT29" s="149"/>
      <c r="HU29" s="149"/>
      <c r="HV29" s="149"/>
      <c r="HW29" s="149"/>
      <c r="HX29" s="149"/>
      <c r="HY29" s="149"/>
      <c r="HZ29" s="149"/>
      <c r="IA29" s="149"/>
      <c r="IB29" s="149"/>
      <c r="IC29" s="149"/>
      <c r="ID29" s="149"/>
      <c r="IE29" s="149"/>
      <c r="IF29" s="149"/>
      <c r="IG29" s="149"/>
      <c r="IH29" s="149"/>
      <c r="II29" s="149"/>
      <c r="IJ29" s="149"/>
      <c r="IK29" s="149"/>
      <c r="IL29" s="149"/>
      <c r="IM29" s="149"/>
      <c r="IN29" s="149"/>
      <c r="IO29" s="149"/>
      <c r="IP29" s="149"/>
      <c r="IQ29" s="149"/>
      <c r="IR29" s="149"/>
      <c r="IS29" s="149"/>
      <c r="IT29" s="149"/>
      <c r="IU29" s="149"/>
      <c r="IV29" s="149"/>
      <c r="IW29" s="149"/>
    </row>
    <row r="30" customFormat="false" ht="14.1" hidden="false" customHeight="true" outlineLevel="0" collapsed="false">
      <c r="A30" s="149"/>
      <c r="B30" s="153" t="s">
        <v>19</v>
      </c>
      <c r="C30" s="153"/>
      <c r="D30" s="153" t="s">
        <v>229</v>
      </c>
      <c r="E30" s="154" t="s">
        <v>219</v>
      </c>
      <c r="F30" s="154"/>
      <c r="G30" s="154" t="s">
        <v>220</v>
      </c>
      <c r="H30" s="155"/>
      <c r="I30" s="155" t="s">
        <v>221</v>
      </c>
      <c r="J30" s="156"/>
      <c r="K30" s="157"/>
      <c r="L30" s="157"/>
      <c r="M30" s="149"/>
      <c r="N30" s="152"/>
      <c r="O30" s="25"/>
      <c r="P30" s="152"/>
      <c r="Q30" s="27"/>
      <c r="R30" s="25"/>
      <c r="S30" s="25"/>
      <c r="T30" s="157"/>
      <c r="U30" s="150"/>
      <c r="V30" s="149"/>
      <c r="W30" s="149"/>
      <c r="X30" s="149"/>
      <c r="Y30" s="149"/>
      <c r="Z30" s="149"/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  <c r="BI30" s="149"/>
      <c r="BJ30" s="149"/>
      <c r="BK30" s="149"/>
      <c r="BL30" s="149"/>
      <c r="BM30" s="149"/>
      <c r="BN30" s="149"/>
      <c r="BO30" s="149"/>
      <c r="BP30" s="149"/>
      <c r="BQ30" s="149"/>
      <c r="BR30" s="149"/>
      <c r="BS30" s="149"/>
      <c r="BT30" s="149"/>
      <c r="BU30" s="149"/>
      <c r="BV30" s="149"/>
      <c r="BW30" s="149"/>
      <c r="BX30" s="149"/>
      <c r="BY30" s="149"/>
      <c r="BZ30" s="149"/>
      <c r="CA30" s="149"/>
      <c r="CB30" s="149"/>
      <c r="CC30" s="149"/>
      <c r="CD30" s="149"/>
      <c r="CE30" s="149"/>
      <c r="CF30" s="149"/>
      <c r="CG30" s="149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49"/>
      <c r="CT30" s="149"/>
      <c r="CU30" s="149"/>
      <c r="CV30" s="149"/>
      <c r="CW30" s="149"/>
      <c r="CX30" s="149"/>
      <c r="CY30" s="149"/>
      <c r="CZ30" s="149"/>
      <c r="DA30" s="149"/>
      <c r="DB30" s="149"/>
      <c r="DC30" s="149"/>
      <c r="DD30" s="149"/>
      <c r="DE30" s="149"/>
      <c r="DF30" s="149"/>
      <c r="DG30" s="149"/>
      <c r="DH30" s="149"/>
      <c r="DI30" s="149"/>
      <c r="DJ30" s="149"/>
      <c r="DK30" s="149"/>
      <c r="DL30" s="149"/>
      <c r="DM30" s="149"/>
      <c r="DN30" s="149"/>
      <c r="DO30" s="149"/>
      <c r="DP30" s="149"/>
      <c r="DQ30" s="149"/>
      <c r="DR30" s="149"/>
      <c r="DS30" s="149"/>
      <c r="DT30" s="149"/>
      <c r="DU30" s="149"/>
      <c r="DV30" s="149"/>
      <c r="DW30" s="149"/>
      <c r="DX30" s="149"/>
      <c r="DY30" s="149"/>
      <c r="DZ30" s="149"/>
      <c r="EA30" s="149"/>
      <c r="EB30" s="149"/>
      <c r="EC30" s="149"/>
      <c r="ED30" s="149"/>
      <c r="EE30" s="149"/>
      <c r="EF30" s="149"/>
      <c r="EG30" s="149"/>
      <c r="EH30" s="149"/>
      <c r="EI30" s="149"/>
      <c r="EJ30" s="149"/>
      <c r="EK30" s="149"/>
      <c r="EL30" s="149"/>
      <c r="EM30" s="149"/>
      <c r="EN30" s="149"/>
      <c r="EO30" s="149"/>
      <c r="EP30" s="149"/>
      <c r="EQ30" s="149"/>
      <c r="ER30" s="149"/>
      <c r="ES30" s="149"/>
      <c r="ET30" s="149"/>
      <c r="EU30" s="149"/>
      <c r="EV30" s="149"/>
      <c r="EW30" s="149"/>
      <c r="EX30" s="149"/>
      <c r="EY30" s="149"/>
      <c r="EZ30" s="149"/>
      <c r="FA30" s="149"/>
      <c r="FB30" s="149"/>
      <c r="FC30" s="149"/>
      <c r="FD30" s="149"/>
      <c r="FE30" s="149"/>
      <c r="FF30" s="149"/>
      <c r="FG30" s="149"/>
      <c r="FH30" s="149"/>
      <c r="FI30" s="149"/>
      <c r="FJ30" s="149"/>
      <c r="FK30" s="149"/>
      <c r="FL30" s="149"/>
      <c r="FM30" s="149"/>
      <c r="FN30" s="149"/>
      <c r="FO30" s="149"/>
      <c r="FP30" s="149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/>
      <c r="GD30" s="149"/>
      <c r="GE30" s="149"/>
      <c r="GF30" s="149"/>
      <c r="GG30" s="149"/>
      <c r="GH30" s="149"/>
      <c r="GI30" s="149"/>
      <c r="GJ30" s="149"/>
      <c r="GK30" s="149"/>
      <c r="GL30" s="149"/>
      <c r="GM30" s="149"/>
      <c r="GN30" s="149"/>
      <c r="GO30" s="149"/>
      <c r="GP30" s="149"/>
      <c r="GQ30" s="149"/>
      <c r="GR30" s="149"/>
      <c r="GS30" s="149"/>
      <c r="GT30" s="149"/>
      <c r="GU30" s="149"/>
      <c r="GV30" s="149"/>
      <c r="GW30" s="149"/>
      <c r="GX30" s="149"/>
      <c r="GY30" s="149"/>
      <c r="GZ30" s="149"/>
      <c r="HA30" s="149"/>
      <c r="HB30" s="149"/>
      <c r="HC30" s="149"/>
      <c r="HD30" s="149"/>
      <c r="HE30" s="149"/>
      <c r="HF30" s="149"/>
      <c r="HG30" s="149"/>
      <c r="HH30" s="149"/>
      <c r="HI30" s="149"/>
      <c r="HJ30" s="149"/>
      <c r="HK30" s="149"/>
      <c r="HL30" s="149"/>
      <c r="HM30" s="149"/>
      <c r="HN30" s="149"/>
      <c r="HO30" s="149"/>
      <c r="HP30" s="149"/>
      <c r="HQ30" s="149"/>
      <c r="HR30" s="149"/>
      <c r="HS30" s="149"/>
      <c r="HT30" s="149"/>
      <c r="HU30" s="149"/>
      <c r="HV30" s="149"/>
      <c r="HW30" s="149"/>
      <c r="HX30" s="149"/>
      <c r="HY30" s="149"/>
      <c r="HZ30" s="149"/>
      <c r="IA30" s="149"/>
      <c r="IB30" s="149"/>
      <c r="IC30" s="149"/>
      <c r="ID30" s="149"/>
      <c r="IE30" s="149"/>
      <c r="IF30" s="149"/>
      <c r="IG30" s="149"/>
      <c r="IH30" s="149"/>
      <c r="II30" s="149"/>
      <c r="IJ30" s="149"/>
      <c r="IK30" s="149"/>
      <c r="IL30" s="149"/>
      <c r="IM30" s="149"/>
      <c r="IN30" s="149"/>
      <c r="IO30" s="149"/>
      <c r="IP30" s="149"/>
      <c r="IQ30" s="149"/>
      <c r="IR30" s="149"/>
      <c r="IS30" s="149"/>
      <c r="IT30" s="149"/>
      <c r="IU30" s="149"/>
      <c r="IV30" s="149"/>
      <c r="IW30" s="149"/>
    </row>
    <row r="31" customFormat="false" ht="14.1" hidden="false" customHeight="true" outlineLevel="0" collapsed="false">
      <c r="A31" s="149"/>
      <c r="B31" s="158"/>
      <c r="C31" s="158"/>
      <c r="D31" s="158"/>
      <c r="E31" s="159"/>
      <c r="F31" s="159"/>
      <c r="G31" s="149"/>
      <c r="H31" s="149"/>
      <c r="I31" s="149"/>
      <c r="J31" s="151"/>
      <c r="K31" s="149"/>
      <c r="L31" s="158"/>
      <c r="M31" s="149"/>
      <c r="N31" s="152"/>
      <c r="O31" s="25"/>
      <c r="P31" s="152"/>
      <c r="Q31" s="25"/>
      <c r="R31" s="25"/>
      <c r="S31" s="160"/>
      <c r="T31" s="158"/>
      <c r="U31" s="150"/>
      <c r="V31" s="158"/>
      <c r="W31" s="158"/>
      <c r="X31" s="158"/>
      <c r="Y31" s="158"/>
      <c r="Z31" s="149"/>
      <c r="AA31" s="161"/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  <c r="BI31" s="149"/>
      <c r="BJ31" s="149"/>
      <c r="BK31" s="149"/>
      <c r="BL31" s="149"/>
      <c r="BM31" s="149"/>
      <c r="BN31" s="149"/>
      <c r="BO31" s="149"/>
      <c r="BP31" s="149"/>
      <c r="BQ31" s="149"/>
      <c r="BR31" s="149"/>
      <c r="BS31" s="149"/>
      <c r="BT31" s="149"/>
      <c r="BU31" s="149"/>
      <c r="BV31" s="149"/>
      <c r="BW31" s="149"/>
      <c r="BX31" s="149"/>
      <c r="BY31" s="149"/>
      <c r="BZ31" s="149"/>
      <c r="CA31" s="149"/>
      <c r="CB31" s="149"/>
      <c r="CC31" s="149"/>
      <c r="CD31" s="149"/>
      <c r="CE31" s="149"/>
      <c r="CF31" s="149"/>
      <c r="CG31" s="149"/>
      <c r="CH31" s="149"/>
      <c r="CI31" s="149"/>
      <c r="CJ31" s="149"/>
      <c r="CK31" s="149"/>
      <c r="CL31" s="149"/>
      <c r="CM31" s="149"/>
      <c r="CN31" s="149"/>
      <c r="CO31" s="149"/>
      <c r="CP31" s="149"/>
      <c r="CQ31" s="149"/>
      <c r="CR31" s="149"/>
      <c r="CS31" s="149"/>
      <c r="CT31" s="149"/>
      <c r="CU31" s="149"/>
      <c r="CV31" s="149"/>
      <c r="CW31" s="149"/>
      <c r="CX31" s="149"/>
      <c r="CY31" s="149"/>
      <c r="CZ31" s="149"/>
      <c r="DA31" s="149"/>
      <c r="DB31" s="149"/>
      <c r="DC31" s="149"/>
      <c r="DD31" s="149"/>
      <c r="DE31" s="149"/>
      <c r="DF31" s="149"/>
      <c r="DG31" s="149"/>
      <c r="DH31" s="149"/>
      <c r="DI31" s="149"/>
      <c r="DJ31" s="149"/>
      <c r="DK31" s="149"/>
      <c r="DL31" s="149"/>
      <c r="DM31" s="149"/>
      <c r="DN31" s="149"/>
      <c r="DO31" s="149"/>
      <c r="DP31" s="149"/>
      <c r="DQ31" s="149"/>
      <c r="DR31" s="149"/>
      <c r="DS31" s="149"/>
      <c r="DT31" s="149"/>
      <c r="DU31" s="149"/>
      <c r="DV31" s="149"/>
      <c r="DW31" s="149"/>
      <c r="DX31" s="149"/>
      <c r="DY31" s="149"/>
      <c r="DZ31" s="149"/>
      <c r="EA31" s="149"/>
      <c r="EB31" s="149"/>
      <c r="EC31" s="149"/>
      <c r="ED31" s="149"/>
      <c r="EE31" s="149"/>
      <c r="EF31" s="149"/>
      <c r="EG31" s="149"/>
      <c r="EH31" s="149"/>
      <c r="EI31" s="149"/>
      <c r="EJ31" s="149"/>
      <c r="EK31" s="149"/>
      <c r="EL31" s="149"/>
      <c r="EM31" s="149"/>
      <c r="EN31" s="149"/>
      <c r="EO31" s="149"/>
      <c r="EP31" s="149"/>
      <c r="EQ31" s="149"/>
      <c r="ER31" s="149"/>
      <c r="ES31" s="149"/>
      <c r="ET31" s="149"/>
      <c r="EU31" s="149"/>
      <c r="EV31" s="149"/>
      <c r="EW31" s="149"/>
      <c r="EX31" s="149"/>
      <c r="EY31" s="149"/>
      <c r="EZ31" s="149"/>
      <c r="FA31" s="149"/>
      <c r="FB31" s="149"/>
      <c r="FC31" s="149"/>
      <c r="FD31" s="149"/>
      <c r="FE31" s="149"/>
      <c r="FF31" s="149"/>
      <c r="FG31" s="149"/>
      <c r="FH31" s="149"/>
      <c r="FI31" s="149"/>
      <c r="FJ31" s="149"/>
      <c r="FK31" s="149"/>
      <c r="FL31" s="149"/>
      <c r="FM31" s="149"/>
      <c r="FN31" s="149"/>
      <c r="FO31" s="149"/>
      <c r="FP31" s="149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/>
      <c r="GD31" s="149"/>
      <c r="GE31" s="149"/>
      <c r="GF31" s="149"/>
      <c r="GG31" s="149"/>
      <c r="GH31" s="149"/>
      <c r="GI31" s="149"/>
      <c r="GJ31" s="149"/>
      <c r="GK31" s="149"/>
      <c r="GL31" s="149"/>
      <c r="GM31" s="149"/>
      <c r="GN31" s="149"/>
      <c r="GO31" s="149"/>
      <c r="GP31" s="149"/>
      <c r="GQ31" s="149"/>
      <c r="GR31" s="149"/>
      <c r="GS31" s="149"/>
      <c r="GT31" s="149"/>
      <c r="GU31" s="149"/>
      <c r="GV31" s="149"/>
      <c r="GW31" s="149"/>
      <c r="GX31" s="149"/>
      <c r="GY31" s="149"/>
      <c r="GZ31" s="149"/>
      <c r="HA31" s="149"/>
      <c r="HB31" s="149"/>
      <c r="HC31" s="149"/>
      <c r="HD31" s="149"/>
      <c r="HE31" s="149"/>
      <c r="HF31" s="149"/>
      <c r="HG31" s="149"/>
      <c r="HH31" s="149"/>
      <c r="HI31" s="149"/>
      <c r="HJ31" s="149"/>
      <c r="HK31" s="149"/>
      <c r="HL31" s="149"/>
      <c r="HM31" s="149"/>
      <c r="HN31" s="149"/>
      <c r="HO31" s="149"/>
      <c r="HP31" s="149"/>
      <c r="HQ31" s="149"/>
      <c r="HR31" s="149"/>
      <c r="HS31" s="149"/>
      <c r="HT31" s="149"/>
      <c r="HU31" s="149"/>
      <c r="HV31" s="149"/>
      <c r="HW31" s="149"/>
      <c r="HX31" s="149"/>
      <c r="HY31" s="149"/>
      <c r="HZ31" s="149"/>
      <c r="IA31" s="149"/>
      <c r="IB31" s="149"/>
      <c r="IC31" s="149"/>
      <c r="ID31" s="149"/>
      <c r="IE31" s="149"/>
      <c r="IF31" s="149"/>
      <c r="IG31" s="149"/>
      <c r="IH31" s="149"/>
      <c r="II31" s="149"/>
      <c r="IJ31" s="149"/>
      <c r="IK31" s="149"/>
      <c r="IL31" s="149"/>
      <c r="IM31" s="149"/>
      <c r="IN31" s="149"/>
      <c r="IO31" s="149"/>
      <c r="IP31" s="149"/>
      <c r="IQ31" s="149"/>
      <c r="IR31" s="149"/>
      <c r="IS31" s="149"/>
      <c r="IT31" s="149"/>
      <c r="IU31" s="149"/>
      <c r="IV31" s="149"/>
      <c r="IW31" s="149"/>
    </row>
    <row r="32" customFormat="false" ht="14.1" hidden="false" customHeight="true" outlineLevel="0" collapsed="false">
      <c r="B32" s="134" t="s">
        <v>230</v>
      </c>
      <c r="C32" s="134" t="s">
        <v>231</v>
      </c>
      <c r="D32" s="173" t="n">
        <v>36892</v>
      </c>
      <c r="E32" s="174" t="n">
        <v>1000000</v>
      </c>
      <c r="G32" s="162" t="n">
        <v>1</v>
      </c>
      <c r="I32" s="80"/>
      <c r="R32" s="163"/>
      <c r="T32" s="141"/>
      <c r="AA32" s="164"/>
    </row>
    <row r="33" customFormat="false" ht="14.1" hidden="false" customHeight="true" outlineLevel="0" collapsed="false">
      <c r="B33" s="134" t="s">
        <v>222</v>
      </c>
      <c r="C33" s="134" t="s">
        <v>121</v>
      </c>
      <c r="D33" s="173" t="n">
        <v>36892</v>
      </c>
      <c r="E33" s="174" t="n">
        <f aca="false">1105085+E13</f>
        <v>1341886.425</v>
      </c>
      <c r="G33" s="162" t="n">
        <f aca="false">239+G13</f>
        <v>267</v>
      </c>
      <c r="I33" s="80" t="n">
        <f aca="false">80501995+I13</f>
        <v>94751098</v>
      </c>
      <c r="R33" s="163"/>
      <c r="T33" s="141"/>
      <c r="AA33" s="164"/>
    </row>
    <row r="34" customFormat="false" ht="14.1" hidden="false" customHeight="true" outlineLevel="0" collapsed="false">
      <c r="B34" s="134" t="s">
        <v>37</v>
      </c>
      <c r="C34" s="134" t="s">
        <v>37</v>
      </c>
      <c r="D34" s="173" t="n">
        <v>37141</v>
      </c>
      <c r="E34" s="174" t="n">
        <f aca="false">9125+E16</f>
        <v>46962</v>
      </c>
      <c r="G34" s="162" t="n">
        <f aca="false">G16</f>
        <v>4</v>
      </c>
      <c r="I34" s="80" t="n">
        <f aca="false">I16</f>
        <v>2906500</v>
      </c>
      <c r="R34" s="163"/>
      <c r="T34" s="141"/>
      <c r="AA34" s="164"/>
    </row>
    <row r="35" customFormat="false" ht="14.1" hidden="false" customHeight="true" outlineLevel="0" collapsed="false">
      <c r="B35" s="134" t="s">
        <v>232</v>
      </c>
      <c r="C35" s="134" t="s">
        <v>48</v>
      </c>
      <c r="D35" s="173" t="n">
        <v>36977</v>
      </c>
      <c r="E35" s="162" t="n">
        <f aca="false">288939+E18</f>
        <v>302928.55</v>
      </c>
      <c r="F35" s="166"/>
      <c r="G35" s="162" t="n">
        <f aca="false">114+G18</f>
        <v>126</v>
      </c>
      <c r="I35" s="80" t="n">
        <f aca="false">37353327+I18</f>
        <v>45450417</v>
      </c>
      <c r="L35" s="141"/>
      <c r="M35" s="133"/>
      <c r="O35" s="167"/>
      <c r="Q35" s="168"/>
      <c r="R35" s="169"/>
      <c r="S35" s="26"/>
      <c r="T35" s="141"/>
      <c r="U35" s="170"/>
      <c r="V35" s="54"/>
      <c r="W35" s="54"/>
      <c r="X35" s="54"/>
      <c r="Y35" s="54"/>
      <c r="Z35" s="54"/>
      <c r="AA35" s="164"/>
    </row>
    <row r="36" customFormat="false" ht="14.1" hidden="false" customHeight="true" outlineLevel="0" collapsed="false">
      <c r="B36" s="134" t="s">
        <v>224</v>
      </c>
      <c r="C36" s="134" t="s">
        <v>66</v>
      </c>
      <c r="D36" s="173" t="n">
        <v>37104</v>
      </c>
      <c r="E36" s="174" t="n">
        <f aca="false">139169+E15</f>
        <v>215088</v>
      </c>
      <c r="G36" s="162" t="n">
        <f aca="false">18+G15</f>
        <v>31</v>
      </c>
      <c r="I36" s="80" t="n">
        <f aca="false">I15</f>
        <v>4585301</v>
      </c>
      <c r="R36" s="163"/>
      <c r="T36" s="141"/>
      <c r="AA36" s="164"/>
    </row>
    <row r="37" customFormat="false" ht="14.1" hidden="false" customHeight="true" outlineLevel="0" collapsed="false">
      <c r="B37" s="134" t="s">
        <v>223</v>
      </c>
      <c r="C37" s="134" t="s">
        <v>189</v>
      </c>
      <c r="D37" s="173" t="n">
        <v>37096</v>
      </c>
      <c r="E37" s="174" t="n">
        <f aca="false">7866+E14</f>
        <v>9141</v>
      </c>
      <c r="G37" s="162" t="n">
        <f aca="false">14+G14</f>
        <v>16</v>
      </c>
      <c r="I37" s="80" t="n">
        <f aca="false">341001+I14</f>
        <v>494401</v>
      </c>
      <c r="R37" s="163"/>
      <c r="T37" s="141"/>
      <c r="AA37" s="164"/>
    </row>
    <row r="38" customFormat="false" ht="14.1" hidden="false" customHeight="true" outlineLevel="0" collapsed="false">
      <c r="B38" s="134" t="s">
        <v>226</v>
      </c>
      <c r="C38" s="134" t="s">
        <v>124</v>
      </c>
      <c r="D38" s="173" t="n">
        <v>37162</v>
      </c>
      <c r="E38" s="174" t="n">
        <f aca="false">0+E17</f>
        <v>557.55</v>
      </c>
      <c r="G38" s="162" t="n">
        <f aca="false">1+G17</f>
        <v>5</v>
      </c>
      <c r="I38" s="80" t="e">
        <f aca="false">33015+I17</f>
        <v>#REF!</v>
      </c>
      <c r="R38" s="163"/>
      <c r="T38" s="141"/>
      <c r="AA38" s="164"/>
    </row>
    <row r="39" customFormat="false" ht="14.1" hidden="false" customHeight="true" outlineLevel="0" collapsed="false">
      <c r="B39" s="134" t="s">
        <v>233</v>
      </c>
      <c r="D39" s="173"/>
      <c r="E39" s="175" t="n">
        <f aca="false">1250+751+9125+69232+125080+159922+19121</f>
        <v>384481</v>
      </c>
      <c r="G39" s="165" t="n">
        <f aca="false">6+1+1+29+7+2</f>
        <v>46</v>
      </c>
      <c r="I39" s="176" t="n">
        <f aca="false">7191001+357864+155000+1250+29565411+6009000+1660000</f>
        <v>44939526</v>
      </c>
      <c r="R39" s="163"/>
      <c r="T39" s="141"/>
      <c r="AA39" s="164"/>
    </row>
    <row r="40" customFormat="false" ht="14.1" hidden="false" customHeight="true" outlineLevel="0" collapsed="false">
      <c r="A40" s="141"/>
      <c r="E40" s="177" t="n">
        <f aca="false">SUM(E32:E39)</f>
        <v>3301044.525</v>
      </c>
      <c r="F40" s="166"/>
      <c r="G40" s="133" t="n">
        <f aca="false">SUM(G33:G39)</f>
        <v>495</v>
      </c>
      <c r="H40" s="141"/>
      <c r="I40" s="137" t="e">
        <f aca="false">SUM(I33:I39)</f>
        <v>#REF!</v>
      </c>
      <c r="L40" s="141"/>
      <c r="M40" s="141"/>
      <c r="O40" s="137"/>
      <c r="R40" s="169"/>
      <c r="T40" s="141"/>
      <c r="U40" s="134"/>
      <c r="V40" s="141"/>
      <c r="W40" s="141"/>
      <c r="X40" s="141"/>
      <c r="Y40" s="141"/>
      <c r="Z40" s="141"/>
      <c r="AA40" s="164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1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1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1"/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1"/>
      <c r="EB40" s="141"/>
      <c r="EC40" s="141"/>
      <c r="ED40" s="141"/>
      <c r="EE40" s="141"/>
      <c r="EF40" s="141"/>
      <c r="EG40" s="141"/>
      <c r="EH40" s="141"/>
      <c r="EI40" s="141"/>
      <c r="EJ40" s="141"/>
      <c r="EK40" s="141"/>
      <c r="EL40" s="141"/>
      <c r="EM40" s="141"/>
      <c r="EN40" s="141"/>
      <c r="EO40" s="141"/>
      <c r="EP40" s="141"/>
      <c r="EQ40" s="141"/>
      <c r="ER40" s="141"/>
      <c r="ES40" s="141"/>
      <c r="ET40" s="141"/>
      <c r="EU40" s="141"/>
      <c r="EV40" s="141"/>
      <c r="EW40" s="141"/>
      <c r="EX40" s="141"/>
      <c r="EY40" s="141"/>
      <c r="EZ40" s="141"/>
      <c r="FA40" s="141"/>
      <c r="FB40" s="141"/>
      <c r="FC40" s="141"/>
      <c r="FD40" s="141"/>
      <c r="FE40" s="141"/>
      <c r="FF40" s="141"/>
      <c r="FG40" s="141"/>
      <c r="FH40" s="141"/>
      <c r="FI40" s="141"/>
      <c r="FJ40" s="141"/>
      <c r="FK40" s="141"/>
      <c r="FL40" s="141"/>
      <c r="FM40" s="141"/>
      <c r="FN40" s="141"/>
      <c r="FO40" s="141"/>
      <c r="FP40" s="141"/>
      <c r="FQ40" s="141"/>
      <c r="FR40" s="141"/>
      <c r="FS40" s="141"/>
      <c r="FT40" s="141"/>
      <c r="FU40" s="141"/>
      <c r="FV40" s="141"/>
      <c r="FW40" s="141"/>
      <c r="FX40" s="141"/>
      <c r="FY40" s="141"/>
      <c r="FZ40" s="141"/>
      <c r="GA40" s="141"/>
      <c r="GB40" s="141"/>
      <c r="GC40" s="141"/>
      <c r="GD40" s="141"/>
      <c r="GE40" s="141"/>
      <c r="GF40" s="141"/>
      <c r="GG40" s="141"/>
      <c r="GH40" s="141"/>
      <c r="GI40" s="141"/>
      <c r="GJ40" s="141"/>
      <c r="GK40" s="141"/>
      <c r="GL40" s="141"/>
      <c r="GM40" s="141"/>
      <c r="GN40" s="141"/>
      <c r="GO40" s="141"/>
      <c r="GP40" s="141"/>
      <c r="GQ40" s="141"/>
      <c r="GR40" s="141"/>
      <c r="GS40" s="141"/>
      <c r="GT40" s="141"/>
      <c r="GU40" s="141"/>
      <c r="GV40" s="141"/>
      <c r="GW40" s="141"/>
      <c r="GX40" s="141"/>
      <c r="GY40" s="141"/>
      <c r="GZ40" s="141"/>
      <c r="HA40" s="141"/>
      <c r="HB40" s="141"/>
      <c r="HC40" s="141"/>
      <c r="HD40" s="141"/>
      <c r="HE40" s="141"/>
      <c r="HF40" s="141"/>
      <c r="HG40" s="141"/>
      <c r="HH40" s="141"/>
      <c r="HI40" s="141"/>
      <c r="HJ40" s="141"/>
      <c r="HK40" s="141"/>
      <c r="HL40" s="141"/>
      <c r="HM40" s="141"/>
      <c r="HN40" s="141"/>
      <c r="HO40" s="141"/>
      <c r="HP40" s="141"/>
      <c r="HQ40" s="141"/>
      <c r="HR40" s="141"/>
      <c r="HS40" s="141"/>
      <c r="HT40" s="141"/>
      <c r="HU40" s="141"/>
      <c r="HV40" s="141"/>
      <c r="HW40" s="141"/>
      <c r="HX40" s="141"/>
      <c r="HY40" s="141"/>
      <c r="HZ40" s="141"/>
      <c r="IA40" s="141"/>
      <c r="IB40" s="141"/>
      <c r="IC40" s="141"/>
      <c r="ID40" s="141"/>
      <c r="IE40" s="141"/>
      <c r="IF40" s="141"/>
      <c r="IG40" s="141"/>
      <c r="IH40" s="141"/>
      <c r="II40" s="141"/>
      <c r="IJ40" s="141"/>
      <c r="IK40" s="141"/>
      <c r="IL40" s="141"/>
      <c r="IM40" s="141"/>
      <c r="IN40" s="141"/>
      <c r="IO40" s="141"/>
      <c r="IP40" s="141"/>
      <c r="IQ40" s="141"/>
      <c r="IR40" s="141"/>
      <c r="IS40" s="141"/>
      <c r="IT40" s="141"/>
      <c r="IU40" s="141"/>
      <c r="IV40" s="141"/>
      <c r="IW40" s="141"/>
    </row>
    <row r="41" customFormat="false" ht="14.1" hidden="false" customHeight="true" outlineLevel="0" collapsed="false">
      <c r="A41" s="141"/>
      <c r="E41" s="141"/>
      <c r="F41" s="141"/>
      <c r="G41" s="166"/>
      <c r="H41" s="166"/>
      <c r="I41" s="141"/>
      <c r="K41" s="141"/>
      <c r="L41" s="141"/>
      <c r="M41" s="141"/>
      <c r="O41" s="137"/>
      <c r="R41" s="169"/>
      <c r="T41" s="141"/>
      <c r="U41" s="134"/>
      <c r="V41" s="141"/>
      <c r="W41" s="141"/>
      <c r="X41" s="141"/>
      <c r="Y41" s="141"/>
      <c r="Z41" s="141"/>
      <c r="AA41" s="164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41"/>
      <c r="CE41" s="141"/>
      <c r="CF41" s="141"/>
      <c r="CG41" s="141"/>
      <c r="CH41" s="141"/>
      <c r="CI41" s="141"/>
      <c r="CJ41" s="141"/>
      <c r="CK41" s="141"/>
      <c r="CL41" s="141"/>
      <c r="CM41" s="141"/>
      <c r="CN41" s="141"/>
      <c r="CO41" s="141"/>
      <c r="CP41" s="141"/>
      <c r="CQ41" s="141"/>
      <c r="CR41" s="141"/>
      <c r="CS41" s="141"/>
      <c r="CT41" s="141"/>
      <c r="CU41" s="141"/>
      <c r="CV41" s="141"/>
      <c r="CW41" s="141"/>
      <c r="CX41" s="141"/>
      <c r="CY41" s="141"/>
      <c r="CZ41" s="141"/>
      <c r="DA41" s="141"/>
      <c r="DB41" s="141"/>
      <c r="DC41" s="141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1"/>
      <c r="EB41" s="141"/>
      <c r="EC41" s="141"/>
      <c r="ED41" s="141"/>
      <c r="EE41" s="141"/>
      <c r="EF41" s="141"/>
      <c r="EG41" s="141"/>
      <c r="EH41" s="141"/>
      <c r="EI41" s="141"/>
      <c r="EJ41" s="141"/>
      <c r="EK41" s="141"/>
      <c r="EL41" s="141"/>
      <c r="EM41" s="141"/>
      <c r="EN41" s="141"/>
      <c r="EO41" s="141"/>
      <c r="EP41" s="141"/>
      <c r="EQ41" s="141"/>
      <c r="ER41" s="141"/>
      <c r="ES41" s="141"/>
      <c r="ET41" s="141"/>
      <c r="EU41" s="141"/>
      <c r="EV41" s="141"/>
      <c r="EW41" s="141"/>
      <c r="EX41" s="141"/>
      <c r="EY41" s="141"/>
      <c r="EZ41" s="141"/>
      <c r="FA41" s="141"/>
      <c r="FB41" s="141"/>
      <c r="FC41" s="141"/>
      <c r="FD41" s="141"/>
      <c r="FE41" s="141"/>
      <c r="FF41" s="141"/>
      <c r="FG41" s="141"/>
      <c r="FH41" s="141"/>
      <c r="FI41" s="141"/>
      <c r="FJ41" s="141"/>
      <c r="FK41" s="141"/>
      <c r="FL41" s="141"/>
      <c r="FM41" s="141"/>
      <c r="FN41" s="141"/>
      <c r="FO41" s="141"/>
      <c r="FP41" s="141"/>
      <c r="FQ41" s="141"/>
      <c r="FR41" s="141"/>
      <c r="FS41" s="141"/>
      <c r="FT41" s="141"/>
      <c r="FU41" s="141"/>
      <c r="FV41" s="141"/>
      <c r="FW41" s="141"/>
      <c r="FX41" s="141"/>
      <c r="FY41" s="141"/>
      <c r="FZ41" s="141"/>
      <c r="GA41" s="141"/>
      <c r="GB41" s="141"/>
      <c r="GC41" s="141"/>
      <c r="GD41" s="141"/>
      <c r="GE41" s="141"/>
      <c r="GF41" s="141"/>
      <c r="GG41" s="141"/>
      <c r="GH41" s="141"/>
      <c r="GI41" s="141"/>
      <c r="GJ41" s="141"/>
      <c r="GK41" s="141"/>
      <c r="GL41" s="141"/>
      <c r="GM41" s="141"/>
      <c r="GN41" s="141"/>
      <c r="GO41" s="141"/>
      <c r="GP41" s="141"/>
      <c r="GQ41" s="141"/>
      <c r="GR41" s="141"/>
      <c r="GS41" s="141"/>
      <c r="GT41" s="141"/>
      <c r="GU41" s="141"/>
      <c r="GV41" s="141"/>
      <c r="GW41" s="141"/>
      <c r="GX41" s="141"/>
      <c r="GY41" s="141"/>
      <c r="GZ41" s="141"/>
      <c r="HA41" s="141"/>
      <c r="HB41" s="141"/>
      <c r="HC41" s="141"/>
      <c r="HD41" s="141"/>
      <c r="HE41" s="141"/>
      <c r="HF41" s="141"/>
      <c r="HG41" s="141"/>
      <c r="HH41" s="141"/>
      <c r="HI41" s="141"/>
      <c r="HJ41" s="141"/>
      <c r="HK41" s="141"/>
      <c r="HL41" s="141"/>
      <c r="HM41" s="141"/>
      <c r="HN41" s="141"/>
      <c r="HO41" s="141"/>
      <c r="HP41" s="141"/>
      <c r="HQ41" s="141"/>
      <c r="HR41" s="141"/>
      <c r="HS41" s="141"/>
      <c r="HT41" s="141"/>
      <c r="HU41" s="141"/>
      <c r="HV41" s="141"/>
      <c r="HW41" s="141"/>
      <c r="HX41" s="141"/>
      <c r="HY41" s="141"/>
      <c r="HZ41" s="141"/>
      <c r="IA41" s="141"/>
      <c r="IB41" s="141"/>
      <c r="IC41" s="141"/>
      <c r="ID41" s="141"/>
      <c r="IE41" s="141"/>
      <c r="IF41" s="141"/>
      <c r="IG41" s="141"/>
      <c r="IH41" s="141"/>
      <c r="II41" s="141"/>
      <c r="IJ41" s="141"/>
      <c r="IK41" s="141"/>
      <c r="IL41" s="141"/>
      <c r="IM41" s="141"/>
      <c r="IN41" s="141"/>
      <c r="IO41" s="141"/>
      <c r="IP41" s="141"/>
      <c r="IQ41" s="141"/>
      <c r="IR41" s="141"/>
      <c r="IS41" s="141"/>
      <c r="IT41" s="141"/>
      <c r="IU41" s="141"/>
      <c r="IV41" s="141"/>
      <c r="IW41" s="141"/>
    </row>
    <row r="42" customFormat="false" ht="12.75" hidden="false" customHeight="true" outlineLevel="0" collapsed="false">
      <c r="A42" s="141"/>
      <c r="G42" s="166"/>
      <c r="H42" s="166"/>
      <c r="L42" s="141"/>
      <c r="M42" s="141"/>
      <c r="R42" s="169"/>
      <c r="T42" s="141"/>
      <c r="U42" s="134"/>
      <c r="V42" s="141"/>
      <c r="W42" s="141"/>
      <c r="X42" s="141"/>
      <c r="Y42" s="141"/>
      <c r="Z42" s="141"/>
      <c r="AA42" s="164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1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1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1"/>
      <c r="EB42" s="141"/>
      <c r="EC42" s="141"/>
      <c r="ED42" s="141"/>
      <c r="EE42" s="141"/>
      <c r="EF42" s="141"/>
      <c r="EG42" s="141"/>
      <c r="EH42" s="141"/>
      <c r="EI42" s="141"/>
      <c r="EJ42" s="141"/>
      <c r="EK42" s="141"/>
      <c r="EL42" s="141"/>
      <c r="EM42" s="141"/>
      <c r="EN42" s="141"/>
      <c r="EO42" s="141"/>
      <c r="EP42" s="141"/>
      <c r="EQ42" s="141"/>
      <c r="ER42" s="141"/>
      <c r="ES42" s="141"/>
      <c r="ET42" s="141"/>
      <c r="EU42" s="141"/>
      <c r="EV42" s="141"/>
      <c r="EW42" s="141"/>
      <c r="EX42" s="141"/>
      <c r="EY42" s="141"/>
      <c r="EZ42" s="141"/>
      <c r="FA42" s="141"/>
      <c r="FB42" s="141"/>
      <c r="FC42" s="141"/>
      <c r="FD42" s="141"/>
      <c r="FE42" s="141"/>
      <c r="FF42" s="141"/>
      <c r="FG42" s="141"/>
      <c r="FH42" s="141"/>
      <c r="FI42" s="141"/>
      <c r="FJ42" s="141"/>
      <c r="FK42" s="141"/>
      <c r="FL42" s="141"/>
      <c r="FM42" s="141"/>
      <c r="FN42" s="141"/>
      <c r="FO42" s="141"/>
      <c r="FP42" s="141"/>
      <c r="FQ42" s="141"/>
      <c r="FR42" s="141"/>
      <c r="FS42" s="141"/>
      <c r="FT42" s="141"/>
      <c r="FU42" s="141"/>
      <c r="FV42" s="141"/>
      <c r="FW42" s="141"/>
      <c r="FX42" s="141"/>
      <c r="FY42" s="141"/>
      <c r="FZ42" s="141"/>
      <c r="GA42" s="141"/>
      <c r="GB42" s="141"/>
      <c r="GC42" s="141"/>
      <c r="GD42" s="141"/>
      <c r="GE42" s="141"/>
      <c r="GF42" s="141"/>
      <c r="GG42" s="141"/>
      <c r="GH42" s="141"/>
      <c r="GI42" s="141"/>
      <c r="GJ42" s="141"/>
      <c r="GK42" s="141"/>
      <c r="GL42" s="141"/>
      <c r="GM42" s="141"/>
      <c r="GN42" s="141"/>
      <c r="GO42" s="141"/>
      <c r="GP42" s="141"/>
      <c r="GQ42" s="141"/>
      <c r="GR42" s="141"/>
      <c r="GS42" s="141"/>
      <c r="GT42" s="141"/>
      <c r="GU42" s="141"/>
      <c r="GV42" s="141"/>
      <c r="GW42" s="141"/>
      <c r="GX42" s="141"/>
      <c r="GY42" s="141"/>
      <c r="GZ42" s="141"/>
      <c r="HA42" s="141"/>
      <c r="HB42" s="141"/>
      <c r="HC42" s="141"/>
      <c r="HD42" s="141"/>
      <c r="HE42" s="141"/>
      <c r="HF42" s="141"/>
      <c r="HG42" s="141"/>
      <c r="HH42" s="141"/>
      <c r="HI42" s="141"/>
      <c r="HJ42" s="141"/>
      <c r="HK42" s="141"/>
      <c r="HL42" s="141"/>
      <c r="HM42" s="141"/>
      <c r="HN42" s="141"/>
      <c r="HO42" s="141"/>
      <c r="HP42" s="141"/>
      <c r="HQ42" s="141"/>
      <c r="HR42" s="141"/>
      <c r="HS42" s="141"/>
      <c r="HT42" s="141"/>
      <c r="HU42" s="141"/>
      <c r="HV42" s="141"/>
      <c r="HW42" s="141"/>
      <c r="HX42" s="141"/>
      <c r="HY42" s="141"/>
      <c r="HZ42" s="141"/>
      <c r="IA42" s="141"/>
      <c r="IB42" s="141"/>
      <c r="IC42" s="141"/>
      <c r="ID42" s="141"/>
      <c r="IE42" s="141"/>
      <c r="IF42" s="141"/>
      <c r="IG42" s="141"/>
      <c r="IH42" s="141"/>
      <c r="II42" s="141"/>
      <c r="IJ42" s="141"/>
      <c r="IK42" s="141"/>
      <c r="IL42" s="141"/>
      <c r="IM42" s="141"/>
      <c r="IN42" s="141"/>
      <c r="IO42" s="141"/>
      <c r="IP42" s="141"/>
      <c r="IQ42" s="141"/>
      <c r="IR42" s="141"/>
      <c r="IS42" s="141"/>
      <c r="IT42" s="141"/>
      <c r="IU42" s="141"/>
      <c r="IV42" s="141"/>
      <c r="IW42" s="141"/>
    </row>
    <row r="43" customFormat="false" ht="12.75" hidden="false" customHeight="true" outlineLevel="0" collapsed="false">
      <c r="A43" s="141"/>
      <c r="G43" s="166"/>
      <c r="H43" s="166"/>
      <c r="L43" s="141"/>
      <c r="M43" s="141"/>
      <c r="R43" s="169"/>
      <c r="T43" s="141"/>
      <c r="U43" s="134"/>
      <c r="V43" s="141"/>
      <c r="W43" s="141"/>
      <c r="X43" s="141"/>
      <c r="Y43" s="141"/>
      <c r="Z43" s="141"/>
      <c r="AA43" s="164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  <c r="AZ43" s="141"/>
      <c r="BA43" s="141"/>
      <c r="BB43" s="141"/>
      <c r="BC43" s="141"/>
      <c r="BD43" s="141"/>
      <c r="BE43" s="141"/>
      <c r="BF43" s="141"/>
      <c r="BG43" s="141"/>
      <c r="BH43" s="141"/>
      <c r="BI43" s="141"/>
      <c r="BJ43" s="141"/>
      <c r="BK43" s="141"/>
      <c r="BL43" s="141"/>
      <c r="BM43" s="141"/>
      <c r="BN43" s="141"/>
      <c r="BO43" s="141"/>
      <c r="BP43" s="141"/>
      <c r="BQ43" s="141"/>
      <c r="BR43" s="141"/>
      <c r="BS43" s="141"/>
      <c r="BT43" s="141"/>
      <c r="BU43" s="141"/>
      <c r="BV43" s="141"/>
      <c r="BW43" s="141"/>
      <c r="BX43" s="141"/>
      <c r="BY43" s="141"/>
      <c r="BZ43" s="141"/>
      <c r="CA43" s="141"/>
      <c r="CB43" s="141"/>
      <c r="CC43" s="141"/>
      <c r="CD43" s="141"/>
      <c r="CE43" s="141"/>
      <c r="CF43" s="141"/>
      <c r="CG43" s="141"/>
      <c r="CH43" s="141"/>
      <c r="CI43" s="141"/>
      <c r="CJ43" s="141"/>
      <c r="CK43" s="141"/>
      <c r="CL43" s="141"/>
      <c r="CM43" s="141"/>
      <c r="CN43" s="141"/>
      <c r="CO43" s="141"/>
      <c r="CP43" s="141"/>
      <c r="CQ43" s="141"/>
      <c r="CR43" s="141"/>
      <c r="CS43" s="141"/>
      <c r="CT43" s="141"/>
      <c r="CU43" s="141"/>
      <c r="CV43" s="141"/>
      <c r="CW43" s="141"/>
      <c r="CX43" s="141"/>
      <c r="CY43" s="141"/>
      <c r="CZ43" s="141"/>
      <c r="DA43" s="141"/>
      <c r="DB43" s="141"/>
      <c r="DC43" s="141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141"/>
      <c r="EB43" s="141"/>
      <c r="EC43" s="141"/>
      <c r="ED43" s="141"/>
      <c r="EE43" s="141"/>
      <c r="EF43" s="141"/>
      <c r="EG43" s="141"/>
      <c r="EH43" s="141"/>
      <c r="EI43" s="141"/>
      <c r="EJ43" s="141"/>
      <c r="EK43" s="141"/>
      <c r="EL43" s="141"/>
      <c r="EM43" s="141"/>
      <c r="EN43" s="141"/>
      <c r="EO43" s="141"/>
      <c r="EP43" s="141"/>
      <c r="EQ43" s="141"/>
      <c r="ER43" s="141"/>
      <c r="ES43" s="141"/>
      <c r="ET43" s="141"/>
      <c r="EU43" s="141"/>
      <c r="EV43" s="141"/>
      <c r="EW43" s="141"/>
      <c r="EX43" s="141"/>
      <c r="EY43" s="141"/>
      <c r="EZ43" s="141"/>
      <c r="FA43" s="141"/>
      <c r="FB43" s="141"/>
      <c r="FC43" s="141"/>
      <c r="FD43" s="141"/>
      <c r="FE43" s="141"/>
      <c r="FF43" s="141"/>
      <c r="FG43" s="141"/>
      <c r="FH43" s="141"/>
      <c r="FI43" s="141"/>
      <c r="FJ43" s="141"/>
      <c r="FK43" s="141"/>
      <c r="FL43" s="141"/>
      <c r="FM43" s="141"/>
      <c r="FN43" s="141"/>
      <c r="FO43" s="141"/>
      <c r="FP43" s="141"/>
      <c r="FQ43" s="141"/>
      <c r="FR43" s="141"/>
      <c r="FS43" s="141"/>
      <c r="FT43" s="141"/>
      <c r="FU43" s="141"/>
      <c r="FV43" s="141"/>
      <c r="FW43" s="141"/>
      <c r="FX43" s="141"/>
      <c r="FY43" s="141"/>
      <c r="FZ43" s="141"/>
      <c r="GA43" s="141"/>
      <c r="GB43" s="141"/>
      <c r="GC43" s="141"/>
      <c r="GD43" s="141"/>
      <c r="GE43" s="141"/>
      <c r="GF43" s="141"/>
      <c r="GG43" s="141"/>
      <c r="GH43" s="141"/>
      <c r="GI43" s="141"/>
      <c r="GJ43" s="141"/>
      <c r="GK43" s="141"/>
      <c r="GL43" s="141"/>
      <c r="GM43" s="141"/>
      <c r="GN43" s="141"/>
      <c r="GO43" s="141"/>
      <c r="GP43" s="141"/>
      <c r="GQ43" s="141"/>
      <c r="GR43" s="141"/>
      <c r="GS43" s="141"/>
      <c r="GT43" s="141"/>
      <c r="GU43" s="141"/>
      <c r="GV43" s="141"/>
      <c r="GW43" s="141"/>
      <c r="GX43" s="141"/>
      <c r="GY43" s="141"/>
      <c r="GZ43" s="141"/>
      <c r="HA43" s="141"/>
      <c r="HB43" s="141"/>
      <c r="HC43" s="141"/>
      <c r="HD43" s="141"/>
      <c r="HE43" s="141"/>
      <c r="HF43" s="141"/>
      <c r="HG43" s="141"/>
      <c r="HH43" s="141"/>
      <c r="HI43" s="141"/>
      <c r="HJ43" s="141"/>
      <c r="HK43" s="141"/>
      <c r="HL43" s="141"/>
      <c r="HM43" s="141"/>
      <c r="HN43" s="141"/>
      <c r="HO43" s="141"/>
      <c r="HP43" s="141"/>
      <c r="HQ43" s="141"/>
      <c r="HR43" s="141"/>
      <c r="HS43" s="141"/>
      <c r="HT43" s="141"/>
      <c r="HU43" s="141"/>
      <c r="HV43" s="141"/>
      <c r="HW43" s="141"/>
      <c r="HX43" s="141"/>
      <c r="HY43" s="141"/>
      <c r="HZ43" s="141"/>
      <c r="IA43" s="141"/>
      <c r="IB43" s="141"/>
      <c r="IC43" s="141"/>
      <c r="ID43" s="141"/>
      <c r="IE43" s="141"/>
      <c r="IF43" s="141"/>
      <c r="IG43" s="141"/>
      <c r="IH43" s="141"/>
      <c r="II43" s="141"/>
      <c r="IJ43" s="141"/>
      <c r="IK43" s="141"/>
      <c r="IL43" s="141"/>
      <c r="IM43" s="141"/>
      <c r="IN43" s="141"/>
      <c r="IO43" s="141"/>
      <c r="IP43" s="141"/>
      <c r="IQ43" s="141"/>
      <c r="IR43" s="141"/>
      <c r="IS43" s="141"/>
      <c r="IT43" s="141"/>
      <c r="IU43" s="141"/>
      <c r="IV43" s="141"/>
      <c r="IW43" s="141"/>
    </row>
    <row r="44" customFormat="false" ht="12.75" hidden="false" customHeight="true" outlineLevel="0" collapsed="false">
      <c r="A44" s="141"/>
      <c r="G44" s="166"/>
      <c r="H44" s="166"/>
      <c r="L44" s="141"/>
      <c r="M44" s="141"/>
      <c r="R44" s="169"/>
      <c r="T44" s="141"/>
      <c r="U44" s="134"/>
      <c r="V44" s="141"/>
      <c r="W44" s="141"/>
      <c r="X44" s="141"/>
      <c r="Y44" s="141"/>
      <c r="Z44" s="141"/>
      <c r="AA44" s="164"/>
      <c r="AB44" s="141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1"/>
      <c r="CB44" s="141"/>
      <c r="CC44" s="141"/>
      <c r="CD44" s="141"/>
      <c r="CE44" s="141"/>
      <c r="CF44" s="141"/>
      <c r="CG44" s="141"/>
      <c r="CH44" s="141"/>
      <c r="CI44" s="141"/>
      <c r="CJ44" s="141"/>
      <c r="CK44" s="141"/>
      <c r="CL44" s="141"/>
      <c r="CM44" s="141"/>
      <c r="CN44" s="141"/>
      <c r="CO44" s="141"/>
      <c r="CP44" s="141"/>
      <c r="CQ44" s="141"/>
      <c r="CR44" s="141"/>
      <c r="CS44" s="141"/>
      <c r="CT44" s="141"/>
      <c r="CU44" s="141"/>
      <c r="CV44" s="141"/>
      <c r="CW44" s="141"/>
      <c r="CX44" s="141"/>
      <c r="CY44" s="141"/>
      <c r="CZ44" s="141"/>
      <c r="DA44" s="141"/>
      <c r="DB44" s="141"/>
      <c r="DC44" s="141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1"/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1"/>
      <c r="EB44" s="141"/>
      <c r="EC44" s="141"/>
      <c r="ED44" s="141"/>
      <c r="EE44" s="141"/>
      <c r="EF44" s="141"/>
      <c r="EG44" s="141"/>
      <c r="EH44" s="141"/>
      <c r="EI44" s="141"/>
      <c r="EJ44" s="141"/>
      <c r="EK44" s="141"/>
      <c r="EL44" s="141"/>
      <c r="EM44" s="141"/>
      <c r="EN44" s="141"/>
      <c r="EO44" s="141"/>
      <c r="EP44" s="141"/>
      <c r="EQ44" s="141"/>
      <c r="ER44" s="141"/>
      <c r="ES44" s="141"/>
      <c r="ET44" s="141"/>
      <c r="EU44" s="141"/>
      <c r="EV44" s="141"/>
      <c r="EW44" s="141"/>
      <c r="EX44" s="141"/>
      <c r="EY44" s="141"/>
      <c r="EZ44" s="141"/>
      <c r="FA44" s="141"/>
      <c r="FB44" s="141"/>
      <c r="FC44" s="141"/>
      <c r="FD44" s="141"/>
      <c r="FE44" s="141"/>
      <c r="FF44" s="141"/>
      <c r="FG44" s="141"/>
      <c r="FH44" s="141"/>
      <c r="FI44" s="141"/>
      <c r="FJ44" s="141"/>
      <c r="FK44" s="141"/>
      <c r="FL44" s="141"/>
      <c r="FM44" s="141"/>
      <c r="FN44" s="141"/>
      <c r="FO44" s="141"/>
      <c r="FP44" s="141"/>
      <c r="FQ44" s="141"/>
      <c r="FR44" s="141"/>
      <c r="FS44" s="141"/>
      <c r="FT44" s="141"/>
      <c r="FU44" s="141"/>
      <c r="FV44" s="141"/>
      <c r="FW44" s="141"/>
      <c r="FX44" s="141"/>
      <c r="FY44" s="141"/>
      <c r="FZ44" s="141"/>
      <c r="GA44" s="141"/>
      <c r="GB44" s="141"/>
      <c r="GC44" s="141"/>
      <c r="GD44" s="141"/>
      <c r="GE44" s="141"/>
      <c r="GF44" s="141"/>
      <c r="GG44" s="141"/>
      <c r="GH44" s="141"/>
      <c r="GI44" s="141"/>
      <c r="GJ44" s="141"/>
      <c r="GK44" s="141"/>
      <c r="GL44" s="141"/>
      <c r="GM44" s="141"/>
      <c r="GN44" s="141"/>
      <c r="GO44" s="141"/>
      <c r="GP44" s="141"/>
      <c r="GQ44" s="141"/>
      <c r="GR44" s="141"/>
      <c r="GS44" s="141"/>
      <c r="GT44" s="141"/>
      <c r="GU44" s="141"/>
      <c r="GV44" s="141"/>
      <c r="GW44" s="141"/>
      <c r="GX44" s="141"/>
      <c r="GY44" s="141"/>
      <c r="GZ44" s="141"/>
      <c r="HA44" s="141"/>
      <c r="HB44" s="141"/>
      <c r="HC44" s="141"/>
      <c r="HD44" s="141"/>
      <c r="HE44" s="141"/>
      <c r="HF44" s="141"/>
      <c r="HG44" s="141"/>
      <c r="HH44" s="141"/>
      <c r="HI44" s="141"/>
      <c r="HJ44" s="141"/>
      <c r="HK44" s="141"/>
      <c r="HL44" s="141"/>
      <c r="HM44" s="141"/>
      <c r="HN44" s="141"/>
      <c r="HO44" s="141"/>
      <c r="HP44" s="141"/>
      <c r="HQ44" s="141"/>
      <c r="HR44" s="141"/>
      <c r="HS44" s="141"/>
      <c r="HT44" s="141"/>
      <c r="HU44" s="141"/>
      <c r="HV44" s="141"/>
      <c r="HW44" s="141"/>
      <c r="HX44" s="141"/>
      <c r="HY44" s="141"/>
      <c r="HZ44" s="141"/>
      <c r="IA44" s="141"/>
      <c r="IB44" s="141"/>
      <c r="IC44" s="141"/>
      <c r="ID44" s="141"/>
      <c r="IE44" s="141"/>
      <c r="IF44" s="141"/>
      <c r="IG44" s="141"/>
      <c r="IH44" s="141"/>
      <c r="II44" s="141"/>
      <c r="IJ44" s="141"/>
      <c r="IK44" s="141"/>
      <c r="IL44" s="141"/>
      <c r="IM44" s="141"/>
      <c r="IN44" s="141"/>
      <c r="IO44" s="141"/>
      <c r="IP44" s="141"/>
      <c r="IQ44" s="141"/>
      <c r="IR44" s="141"/>
      <c r="IS44" s="141"/>
      <c r="IT44" s="141"/>
      <c r="IU44" s="141"/>
      <c r="IV44" s="141"/>
      <c r="IW44" s="141"/>
    </row>
    <row r="45" customFormat="false" ht="12.75" hidden="false" customHeight="true" outlineLevel="0" collapsed="false">
      <c r="A45" s="141"/>
      <c r="G45" s="166"/>
      <c r="H45" s="166"/>
      <c r="L45" s="141"/>
      <c r="M45" s="141"/>
      <c r="R45" s="169"/>
      <c r="T45" s="141"/>
      <c r="U45" s="134"/>
      <c r="V45" s="141"/>
      <c r="W45" s="141"/>
      <c r="X45" s="141"/>
      <c r="Y45" s="141"/>
      <c r="Z45" s="141"/>
      <c r="AA45" s="164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1"/>
      <c r="CB45" s="141"/>
      <c r="CC45" s="141"/>
      <c r="CD45" s="141"/>
      <c r="CE45" s="141"/>
      <c r="CF45" s="141"/>
      <c r="CG45" s="141"/>
      <c r="CH45" s="141"/>
      <c r="CI45" s="141"/>
      <c r="CJ45" s="141"/>
      <c r="CK45" s="141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1"/>
      <c r="CW45" s="141"/>
      <c r="CX45" s="141"/>
      <c r="CY45" s="141"/>
      <c r="CZ45" s="141"/>
      <c r="DA45" s="141"/>
      <c r="DB45" s="141"/>
      <c r="DC45" s="141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1"/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1"/>
      <c r="EB45" s="141"/>
      <c r="EC45" s="141"/>
      <c r="ED45" s="141"/>
      <c r="EE45" s="141"/>
      <c r="EF45" s="141"/>
      <c r="EG45" s="141"/>
      <c r="EH45" s="141"/>
      <c r="EI45" s="141"/>
      <c r="EJ45" s="141"/>
      <c r="EK45" s="141"/>
      <c r="EL45" s="141"/>
      <c r="EM45" s="141"/>
      <c r="EN45" s="141"/>
      <c r="EO45" s="141"/>
      <c r="EP45" s="141"/>
      <c r="EQ45" s="141"/>
      <c r="ER45" s="141"/>
      <c r="ES45" s="141"/>
      <c r="ET45" s="141"/>
      <c r="EU45" s="141"/>
      <c r="EV45" s="141"/>
      <c r="EW45" s="141"/>
      <c r="EX45" s="141"/>
      <c r="EY45" s="141"/>
      <c r="EZ45" s="141"/>
      <c r="FA45" s="141"/>
      <c r="FB45" s="141"/>
      <c r="FC45" s="141"/>
      <c r="FD45" s="141"/>
      <c r="FE45" s="141"/>
      <c r="FF45" s="141"/>
      <c r="FG45" s="141"/>
      <c r="FH45" s="141"/>
      <c r="FI45" s="141"/>
      <c r="FJ45" s="141"/>
      <c r="FK45" s="141"/>
      <c r="FL45" s="141"/>
      <c r="FM45" s="141"/>
      <c r="FN45" s="141"/>
      <c r="FO45" s="141"/>
      <c r="FP45" s="141"/>
      <c r="FQ45" s="141"/>
      <c r="FR45" s="141"/>
      <c r="FS45" s="141"/>
      <c r="FT45" s="141"/>
      <c r="FU45" s="141"/>
      <c r="FV45" s="141"/>
      <c r="FW45" s="141"/>
      <c r="FX45" s="141"/>
      <c r="FY45" s="141"/>
      <c r="FZ45" s="141"/>
      <c r="GA45" s="141"/>
      <c r="GB45" s="141"/>
      <c r="GC45" s="141"/>
      <c r="GD45" s="141"/>
      <c r="GE45" s="141"/>
      <c r="GF45" s="141"/>
      <c r="GG45" s="141"/>
      <c r="GH45" s="141"/>
      <c r="GI45" s="141"/>
      <c r="GJ45" s="141"/>
      <c r="GK45" s="141"/>
      <c r="GL45" s="141"/>
      <c r="GM45" s="141"/>
      <c r="GN45" s="141"/>
      <c r="GO45" s="141"/>
      <c r="GP45" s="141"/>
      <c r="GQ45" s="141"/>
      <c r="GR45" s="141"/>
      <c r="GS45" s="141"/>
      <c r="GT45" s="141"/>
      <c r="GU45" s="141"/>
      <c r="GV45" s="141"/>
      <c r="GW45" s="141"/>
      <c r="GX45" s="141"/>
      <c r="GY45" s="141"/>
      <c r="GZ45" s="141"/>
      <c r="HA45" s="141"/>
      <c r="HB45" s="141"/>
      <c r="HC45" s="141"/>
      <c r="HD45" s="141"/>
      <c r="HE45" s="141"/>
      <c r="HF45" s="141"/>
      <c r="HG45" s="141"/>
      <c r="HH45" s="141"/>
      <c r="HI45" s="141"/>
      <c r="HJ45" s="141"/>
      <c r="HK45" s="141"/>
      <c r="HL45" s="141"/>
      <c r="HM45" s="141"/>
      <c r="HN45" s="141"/>
      <c r="HO45" s="141"/>
      <c r="HP45" s="141"/>
      <c r="HQ45" s="141"/>
      <c r="HR45" s="141"/>
      <c r="HS45" s="141"/>
      <c r="HT45" s="141"/>
      <c r="HU45" s="141"/>
      <c r="HV45" s="141"/>
      <c r="HW45" s="141"/>
      <c r="HX45" s="141"/>
      <c r="HY45" s="141"/>
      <c r="HZ45" s="141"/>
      <c r="IA45" s="141"/>
      <c r="IB45" s="141"/>
      <c r="IC45" s="141"/>
      <c r="ID45" s="141"/>
      <c r="IE45" s="141"/>
      <c r="IF45" s="141"/>
      <c r="IG45" s="141"/>
      <c r="IH45" s="141"/>
      <c r="II45" s="141"/>
      <c r="IJ45" s="141"/>
      <c r="IK45" s="141"/>
      <c r="IL45" s="141"/>
      <c r="IM45" s="141"/>
      <c r="IN45" s="141"/>
      <c r="IO45" s="141"/>
      <c r="IP45" s="141"/>
      <c r="IQ45" s="141"/>
      <c r="IR45" s="141"/>
      <c r="IS45" s="141"/>
      <c r="IT45" s="141"/>
      <c r="IU45" s="141"/>
      <c r="IV45" s="141"/>
      <c r="IW45" s="141"/>
    </row>
    <row r="46" customFormat="false" ht="12.75" hidden="false" customHeight="true" outlineLevel="0" collapsed="false">
      <c r="A46" s="141"/>
      <c r="G46" s="166"/>
      <c r="H46" s="166"/>
      <c r="L46" s="141"/>
      <c r="M46" s="141"/>
      <c r="R46" s="169"/>
      <c r="T46" s="141"/>
      <c r="U46" s="134"/>
      <c r="V46" s="141"/>
      <c r="W46" s="141"/>
      <c r="X46" s="141"/>
      <c r="Y46" s="141"/>
      <c r="Z46" s="141"/>
      <c r="AA46" s="164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1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1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1"/>
      <c r="EB46" s="141"/>
      <c r="EC46" s="141"/>
      <c r="ED46" s="141"/>
      <c r="EE46" s="141"/>
      <c r="EF46" s="141"/>
      <c r="EG46" s="141"/>
      <c r="EH46" s="141"/>
      <c r="EI46" s="141"/>
      <c r="EJ46" s="141"/>
      <c r="EK46" s="141"/>
      <c r="EL46" s="141"/>
      <c r="EM46" s="141"/>
      <c r="EN46" s="141"/>
      <c r="EO46" s="141"/>
      <c r="EP46" s="141"/>
      <c r="EQ46" s="141"/>
      <c r="ER46" s="141"/>
      <c r="ES46" s="141"/>
      <c r="ET46" s="141"/>
      <c r="EU46" s="141"/>
      <c r="EV46" s="141"/>
      <c r="EW46" s="141"/>
      <c r="EX46" s="141"/>
      <c r="EY46" s="141"/>
      <c r="EZ46" s="141"/>
      <c r="FA46" s="141"/>
      <c r="FB46" s="141"/>
      <c r="FC46" s="141"/>
      <c r="FD46" s="141"/>
      <c r="FE46" s="141"/>
      <c r="FF46" s="141"/>
      <c r="FG46" s="141"/>
      <c r="FH46" s="141"/>
      <c r="FI46" s="141"/>
      <c r="FJ46" s="141"/>
      <c r="FK46" s="141"/>
      <c r="FL46" s="141"/>
      <c r="FM46" s="141"/>
      <c r="FN46" s="141"/>
      <c r="FO46" s="141"/>
      <c r="FP46" s="141"/>
      <c r="FQ46" s="141"/>
      <c r="FR46" s="141"/>
      <c r="FS46" s="141"/>
      <c r="FT46" s="141"/>
      <c r="FU46" s="141"/>
      <c r="FV46" s="141"/>
      <c r="FW46" s="141"/>
      <c r="FX46" s="141"/>
      <c r="FY46" s="141"/>
      <c r="FZ46" s="141"/>
      <c r="GA46" s="141"/>
      <c r="GB46" s="141"/>
      <c r="GC46" s="141"/>
      <c r="GD46" s="141"/>
      <c r="GE46" s="141"/>
      <c r="GF46" s="141"/>
      <c r="GG46" s="141"/>
      <c r="GH46" s="141"/>
      <c r="GI46" s="141"/>
      <c r="GJ46" s="141"/>
      <c r="GK46" s="141"/>
      <c r="GL46" s="141"/>
      <c r="GM46" s="141"/>
      <c r="GN46" s="141"/>
      <c r="GO46" s="141"/>
      <c r="GP46" s="141"/>
      <c r="GQ46" s="141"/>
      <c r="GR46" s="141"/>
      <c r="GS46" s="141"/>
      <c r="GT46" s="141"/>
      <c r="GU46" s="141"/>
      <c r="GV46" s="141"/>
      <c r="GW46" s="141"/>
      <c r="GX46" s="141"/>
      <c r="GY46" s="141"/>
      <c r="GZ46" s="141"/>
      <c r="HA46" s="141"/>
      <c r="HB46" s="141"/>
      <c r="HC46" s="141"/>
      <c r="HD46" s="141"/>
      <c r="HE46" s="141"/>
      <c r="HF46" s="141"/>
      <c r="HG46" s="141"/>
      <c r="HH46" s="141"/>
      <c r="HI46" s="141"/>
      <c r="HJ46" s="141"/>
      <c r="HK46" s="141"/>
      <c r="HL46" s="141"/>
      <c r="HM46" s="141"/>
      <c r="HN46" s="141"/>
      <c r="HO46" s="141"/>
      <c r="HP46" s="141"/>
      <c r="HQ46" s="141"/>
      <c r="HR46" s="141"/>
      <c r="HS46" s="141"/>
      <c r="HT46" s="141"/>
      <c r="HU46" s="141"/>
      <c r="HV46" s="141"/>
      <c r="HW46" s="141"/>
      <c r="HX46" s="141"/>
      <c r="HY46" s="141"/>
      <c r="HZ46" s="141"/>
      <c r="IA46" s="141"/>
      <c r="IB46" s="141"/>
      <c r="IC46" s="141"/>
      <c r="ID46" s="141"/>
      <c r="IE46" s="141"/>
      <c r="IF46" s="141"/>
      <c r="IG46" s="141"/>
      <c r="IH46" s="141"/>
      <c r="II46" s="141"/>
      <c r="IJ46" s="141"/>
      <c r="IK46" s="141"/>
      <c r="IL46" s="141"/>
      <c r="IM46" s="141"/>
      <c r="IN46" s="141"/>
      <c r="IO46" s="141"/>
      <c r="IP46" s="141"/>
      <c r="IQ46" s="141"/>
      <c r="IR46" s="141"/>
      <c r="IS46" s="141"/>
      <c r="IT46" s="141"/>
      <c r="IU46" s="141"/>
      <c r="IV46" s="141"/>
      <c r="IW46" s="141"/>
    </row>
    <row r="47" customFormat="false" ht="12.75" hidden="false" customHeight="true" outlineLevel="0" collapsed="false">
      <c r="A47" s="141"/>
      <c r="G47" s="166"/>
      <c r="H47" s="166"/>
      <c r="L47" s="141"/>
      <c r="M47" s="141"/>
      <c r="R47" s="169"/>
      <c r="T47" s="141"/>
      <c r="U47" s="134"/>
      <c r="V47" s="141"/>
      <c r="W47" s="141"/>
      <c r="X47" s="141"/>
      <c r="Y47" s="141"/>
      <c r="Z47" s="141"/>
      <c r="AA47" s="164"/>
      <c r="AB47" s="141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1"/>
      <c r="CQ47" s="141"/>
      <c r="CR47" s="141"/>
      <c r="CS47" s="141"/>
      <c r="CT47" s="141"/>
      <c r="CU47" s="141"/>
      <c r="CV47" s="141"/>
      <c r="CW47" s="141"/>
      <c r="CX47" s="141"/>
      <c r="CY47" s="141"/>
      <c r="CZ47" s="141"/>
      <c r="DA47" s="141"/>
      <c r="DB47" s="141"/>
      <c r="DC47" s="141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141"/>
      <c r="EB47" s="141"/>
      <c r="EC47" s="141"/>
      <c r="ED47" s="141"/>
      <c r="EE47" s="141"/>
      <c r="EF47" s="141"/>
      <c r="EG47" s="141"/>
      <c r="EH47" s="141"/>
      <c r="EI47" s="141"/>
      <c r="EJ47" s="141"/>
      <c r="EK47" s="141"/>
      <c r="EL47" s="141"/>
      <c r="EM47" s="141"/>
      <c r="EN47" s="141"/>
      <c r="EO47" s="141"/>
      <c r="EP47" s="141"/>
      <c r="EQ47" s="141"/>
      <c r="ER47" s="141"/>
      <c r="ES47" s="141"/>
      <c r="ET47" s="141"/>
      <c r="EU47" s="141"/>
      <c r="EV47" s="141"/>
      <c r="EW47" s="141"/>
      <c r="EX47" s="141"/>
      <c r="EY47" s="141"/>
      <c r="EZ47" s="141"/>
      <c r="FA47" s="141"/>
      <c r="FB47" s="141"/>
      <c r="FC47" s="141"/>
      <c r="FD47" s="141"/>
      <c r="FE47" s="141"/>
      <c r="FF47" s="141"/>
      <c r="FG47" s="141"/>
      <c r="FH47" s="141"/>
      <c r="FI47" s="141"/>
      <c r="FJ47" s="141"/>
      <c r="FK47" s="141"/>
      <c r="FL47" s="141"/>
      <c r="FM47" s="141"/>
      <c r="FN47" s="141"/>
      <c r="FO47" s="141"/>
      <c r="FP47" s="141"/>
      <c r="FQ47" s="141"/>
      <c r="FR47" s="141"/>
      <c r="FS47" s="141"/>
      <c r="FT47" s="141"/>
      <c r="FU47" s="141"/>
      <c r="FV47" s="141"/>
      <c r="FW47" s="141"/>
      <c r="FX47" s="141"/>
      <c r="FY47" s="141"/>
      <c r="FZ47" s="141"/>
      <c r="GA47" s="141"/>
      <c r="GB47" s="141"/>
      <c r="GC47" s="141"/>
      <c r="GD47" s="141"/>
      <c r="GE47" s="141"/>
      <c r="GF47" s="141"/>
      <c r="GG47" s="141"/>
      <c r="GH47" s="141"/>
      <c r="GI47" s="141"/>
      <c r="GJ47" s="141"/>
      <c r="GK47" s="141"/>
      <c r="GL47" s="141"/>
      <c r="GM47" s="141"/>
      <c r="GN47" s="141"/>
      <c r="GO47" s="141"/>
      <c r="GP47" s="141"/>
      <c r="GQ47" s="141"/>
      <c r="GR47" s="141"/>
      <c r="GS47" s="141"/>
      <c r="GT47" s="141"/>
      <c r="GU47" s="141"/>
      <c r="GV47" s="141"/>
      <c r="GW47" s="141"/>
      <c r="GX47" s="141"/>
      <c r="GY47" s="141"/>
      <c r="GZ47" s="141"/>
      <c r="HA47" s="141"/>
      <c r="HB47" s="141"/>
      <c r="HC47" s="141"/>
      <c r="HD47" s="141"/>
      <c r="HE47" s="141"/>
      <c r="HF47" s="141"/>
      <c r="HG47" s="141"/>
      <c r="HH47" s="141"/>
      <c r="HI47" s="141"/>
      <c r="HJ47" s="141"/>
      <c r="HK47" s="141"/>
      <c r="HL47" s="141"/>
      <c r="HM47" s="141"/>
      <c r="HN47" s="141"/>
      <c r="HO47" s="141"/>
      <c r="HP47" s="141"/>
      <c r="HQ47" s="141"/>
      <c r="HR47" s="141"/>
      <c r="HS47" s="141"/>
      <c r="HT47" s="141"/>
      <c r="HU47" s="141"/>
      <c r="HV47" s="141"/>
      <c r="HW47" s="141"/>
      <c r="HX47" s="141"/>
      <c r="HY47" s="141"/>
      <c r="HZ47" s="141"/>
      <c r="IA47" s="141"/>
      <c r="IB47" s="141"/>
      <c r="IC47" s="141"/>
      <c r="ID47" s="141"/>
      <c r="IE47" s="141"/>
      <c r="IF47" s="141"/>
      <c r="IG47" s="141"/>
      <c r="IH47" s="141"/>
      <c r="II47" s="141"/>
      <c r="IJ47" s="141"/>
      <c r="IK47" s="141"/>
      <c r="IL47" s="141"/>
      <c r="IM47" s="141"/>
      <c r="IN47" s="141"/>
      <c r="IO47" s="141"/>
      <c r="IP47" s="141"/>
      <c r="IQ47" s="141"/>
      <c r="IR47" s="141"/>
      <c r="IS47" s="141"/>
      <c r="IT47" s="141"/>
      <c r="IU47" s="141"/>
      <c r="IV47" s="141"/>
      <c r="IW47" s="141"/>
    </row>
    <row r="48" customFormat="false" ht="12.75" hidden="false" customHeight="true" outlineLevel="0" collapsed="false">
      <c r="A48" s="141"/>
      <c r="G48" s="166"/>
      <c r="H48" s="166"/>
      <c r="L48" s="141"/>
      <c r="M48" s="141"/>
      <c r="R48" s="169"/>
      <c r="T48" s="141"/>
      <c r="U48" s="134"/>
      <c r="V48" s="141"/>
      <c r="W48" s="141"/>
      <c r="X48" s="141"/>
      <c r="Y48" s="141"/>
      <c r="Z48" s="141"/>
      <c r="AA48" s="164"/>
      <c r="AB48" s="141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1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1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1"/>
      <c r="EB48" s="141"/>
      <c r="EC48" s="141"/>
      <c r="ED48" s="141"/>
      <c r="EE48" s="141"/>
      <c r="EF48" s="141"/>
      <c r="EG48" s="141"/>
      <c r="EH48" s="141"/>
      <c r="EI48" s="141"/>
      <c r="EJ48" s="141"/>
      <c r="EK48" s="141"/>
      <c r="EL48" s="141"/>
      <c r="EM48" s="141"/>
      <c r="EN48" s="141"/>
      <c r="EO48" s="141"/>
      <c r="EP48" s="141"/>
      <c r="EQ48" s="141"/>
      <c r="ER48" s="141"/>
      <c r="ES48" s="141"/>
      <c r="ET48" s="141"/>
      <c r="EU48" s="141"/>
      <c r="EV48" s="141"/>
      <c r="EW48" s="141"/>
      <c r="EX48" s="141"/>
      <c r="EY48" s="141"/>
      <c r="EZ48" s="141"/>
      <c r="FA48" s="141"/>
      <c r="FB48" s="141"/>
      <c r="FC48" s="141"/>
      <c r="FD48" s="141"/>
      <c r="FE48" s="141"/>
      <c r="FF48" s="141"/>
      <c r="FG48" s="141"/>
      <c r="FH48" s="141"/>
      <c r="FI48" s="141"/>
      <c r="FJ48" s="141"/>
      <c r="FK48" s="141"/>
      <c r="FL48" s="141"/>
      <c r="FM48" s="141"/>
      <c r="FN48" s="141"/>
      <c r="FO48" s="141"/>
      <c r="FP48" s="141"/>
      <c r="FQ48" s="141"/>
      <c r="FR48" s="141"/>
      <c r="FS48" s="141"/>
      <c r="FT48" s="141"/>
      <c r="FU48" s="141"/>
      <c r="FV48" s="141"/>
      <c r="FW48" s="141"/>
      <c r="FX48" s="141"/>
      <c r="FY48" s="141"/>
      <c r="FZ48" s="141"/>
      <c r="GA48" s="141"/>
      <c r="GB48" s="141"/>
      <c r="GC48" s="141"/>
      <c r="GD48" s="141"/>
      <c r="GE48" s="141"/>
      <c r="GF48" s="141"/>
      <c r="GG48" s="141"/>
      <c r="GH48" s="141"/>
      <c r="GI48" s="141"/>
      <c r="GJ48" s="141"/>
      <c r="GK48" s="141"/>
      <c r="GL48" s="141"/>
      <c r="GM48" s="141"/>
      <c r="GN48" s="141"/>
      <c r="GO48" s="141"/>
      <c r="GP48" s="141"/>
      <c r="GQ48" s="141"/>
      <c r="GR48" s="141"/>
      <c r="GS48" s="141"/>
      <c r="GT48" s="141"/>
      <c r="GU48" s="141"/>
      <c r="GV48" s="141"/>
      <c r="GW48" s="141"/>
      <c r="GX48" s="141"/>
      <c r="GY48" s="141"/>
      <c r="GZ48" s="141"/>
      <c r="HA48" s="141"/>
      <c r="HB48" s="141"/>
      <c r="HC48" s="141"/>
      <c r="HD48" s="141"/>
      <c r="HE48" s="141"/>
      <c r="HF48" s="141"/>
      <c r="HG48" s="141"/>
      <c r="HH48" s="141"/>
      <c r="HI48" s="141"/>
      <c r="HJ48" s="141"/>
      <c r="HK48" s="141"/>
      <c r="HL48" s="141"/>
      <c r="HM48" s="141"/>
      <c r="HN48" s="141"/>
      <c r="HO48" s="141"/>
      <c r="HP48" s="141"/>
      <c r="HQ48" s="141"/>
      <c r="HR48" s="141"/>
      <c r="HS48" s="141"/>
      <c r="HT48" s="141"/>
      <c r="HU48" s="141"/>
      <c r="HV48" s="141"/>
      <c r="HW48" s="141"/>
      <c r="HX48" s="141"/>
      <c r="HY48" s="141"/>
      <c r="HZ48" s="141"/>
      <c r="IA48" s="141"/>
      <c r="IB48" s="141"/>
      <c r="IC48" s="141"/>
      <c r="ID48" s="141"/>
      <c r="IE48" s="141"/>
      <c r="IF48" s="141"/>
      <c r="IG48" s="141"/>
      <c r="IH48" s="141"/>
      <c r="II48" s="141"/>
      <c r="IJ48" s="141"/>
      <c r="IK48" s="141"/>
      <c r="IL48" s="141"/>
      <c r="IM48" s="141"/>
      <c r="IN48" s="141"/>
      <c r="IO48" s="141"/>
      <c r="IP48" s="141"/>
      <c r="IQ48" s="141"/>
      <c r="IR48" s="141"/>
      <c r="IS48" s="141"/>
      <c r="IT48" s="141"/>
      <c r="IU48" s="141"/>
      <c r="IV48" s="141"/>
      <c r="IW48" s="141"/>
    </row>
    <row r="49" customFormat="false" ht="12.75" hidden="false" customHeight="true" outlineLevel="0" collapsed="false">
      <c r="A49" s="141"/>
      <c r="G49" s="166"/>
      <c r="H49" s="166"/>
      <c r="L49" s="141"/>
      <c r="M49" s="141"/>
      <c r="R49" s="169"/>
      <c r="T49" s="141"/>
      <c r="U49" s="134"/>
      <c r="V49" s="141"/>
      <c r="W49" s="141"/>
      <c r="X49" s="141"/>
      <c r="Y49" s="141"/>
      <c r="Z49" s="141"/>
      <c r="AA49" s="164"/>
      <c r="AB49" s="141"/>
      <c r="AC49" s="141"/>
      <c r="AD49" s="141"/>
      <c r="AE49" s="141"/>
      <c r="AF49" s="141"/>
      <c r="AG49" s="141"/>
      <c r="AH49" s="141"/>
      <c r="AI49" s="141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  <c r="AZ49" s="141"/>
      <c r="BA49" s="141"/>
      <c r="BB49" s="141"/>
      <c r="BC49" s="141"/>
      <c r="BD49" s="141"/>
      <c r="BE49" s="141"/>
      <c r="BF49" s="141"/>
      <c r="BG49" s="141"/>
      <c r="BH49" s="141"/>
      <c r="BI49" s="141"/>
      <c r="BJ49" s="141"/>
      <c r="BK49" s="141"/>
      <c r="BL49" s="141"/>
      <c r="BM49" s="141"/>
      <c r="BN49" s="141"/>
      <c r="BO49" s="141"/>
      <c r="BP49" s="141"/>
      <c r="BQ49" s="141"/>
      <c r="BR49" s="141"/>
      <c r="BS49" s="141"/>
      <c r="BT49" s="141"/>
      <c r="BU49" s="141"/>
      <c r="BV49" s="141"/>
      <c r="BW49" s="141"/>
      <c r="BX49" s="141"/>
      <c r="BY49" s="141"/>
      <c r="BZ49" s="141"/>
      <c r="CA49" s="141"/>
      <c r="CB49" s="141"/>
      <c r="CC49" s="141"/>
      <c r="CD49" s="141"/>
      <c r="CE49" s="141"/>
      <c r="CF49" s="141"/>
      <c r="CG49" s="141"/>
      <c r="CH49" s="141"/>
      <c r="CI49" s="141"/>
      <c r="CJ49" s="141"/>
      <c r="CK49" s="141"/>
      <c r="CL49" s="141"/>
      <c r="CM49" s="141"/>
      <c r="CN49" s="141"/>
      <c r="CO49" s="141"/>
      <c r="CP49" s="141"/>
      <c r="CQ49" s="141"/>
      <c r="CR49" s="141"/>
      <c r="CS49" s="141"/>
      <c r="CT49" s="141"/>
      <c r="CU49" s="141"/>
      <c r="CV49" s="141"/>
      <c r="CW49" s="141"/>
      <c r="CX49" s="141"/>
      <c r="CY49" s="141"/>
      <c r="CZ49" s="141"/>
      <c r="DA49" s="141"/>
      <c r="DB49" s="141"/>
      <c r="DC49" s="141"/>
      <c r="DD49" s="141"/>
      <c r="DE49" s="141"/>
      <c r="DF49" s="141"/>
      <c r="DG49" s="141"/>
      <c r="DH49" s="141"/>
      <c r="DI49" s="141"/>
      <c r="DJ49" s="141"/>
      <c r="DK49" s="141"/>
      <c r="DL49" s="141"/>
      <c r="DM49" s="141"/>
      <c r="DN49" s="141"/>
      <c r="DO49" s="141"/>
      <c r="DP49" s="141"/>
      <c r="DQ49" s="141"/>
      <c r="DR49" s="141"/>
      <c r="DS49" s="141"/>
      <c r="DT49" s="141"/>
      <c r="DU49" s="141"/>
      <c r="DV49" s="141"/>
      <c r="DW49" s="141"/>
      <c r="DX49" s="141"/>
      <c r="DY49" s="141"/>
      <c r="DZ49" s="141"/>
      <c r="EA49" s="141"/>
      <c r="EB49" s="141"/>
      <c r="EC49" s="141"/>
      <c r="ED49" s="141"/>
      <c r="EE49" s="141"/>
      <c r="EF49" s="141"/>
      <c r="EG49" s="141"/>
      <c r="EH49" s="141"/>
      <c r="EI49" s="141"/>
      <c r="EJ49" s="141"/>
      <c r="EK49" s="141"/>
      <c r="EL49" s="141"/>
      <c r="EM49" s="141"/>
      <c r="EN49" s="141"/>
      <c r="EO49" s="141"/>
      <c r="EP49" s="141"/>
      <c r="EQ49" s="141"/>
      <c r="ER49" s="141"/>
      <c r="ES49" s="141"/>
      <c r="ET49" s="141"/>
      <c r="EU49" s="141"/>
      <c r="EV49" s="141"/>
      <c r="EW49" s="141"/>
      <c r="EX49" s="141"/>
      <c r="EY49" s="141"/>
      <c r="EZ49" s="141"/>
      <c r="FA49" s="141"/>
      <c r="FB49" s="141"/>
      <c r="FC49" s="141"/>
      <c r="FD49" s="141"/>
      <c r="FE49" s="141"/>
      <c r="FF49" s="141"/>
      <c r="FG49" s="141"/>
      <c r="FH49" s="141"/>
      <c r="FI49" s="141"/>
      <c r="FJ49" s="141"/>
      <c r="FK49" s="141"/>
      <c r="FL49" s="141"/>
      <c r="FM49" s="141"/>
      <c r="FN49" s="141"/>
      <c r="FO49" s="141"/>
      <c r="FP49" s="141"/>
      <c r="FQ49" s="141"/>
      <c r="FR49" s="141"/>
      <c r="FS49" s="141"/>
      <c r="FT49" s="141"/>
      <c r="FU49" s="141"/>
      <c r="FV49" s="141"/>
      <c r="FW49" s="141"/>
      <c r="FX49" s="141"/>
      <c r="FY49" s="141"/>
      <c r="FZ49" s="141"/>
      <c r="GA49" s="141"/>
      <c r="GB49" s="141"/>
      <c r="GC49" s="141"/>
      <c r="GD49" s="141"/>
      <c r="GE49" s="141"/>
      <c r="GF49" s="141"/>
      <c r="GG49" s="141"/>
      <c r="GH49" s="141"/>
      <c r="GI49" s="141"/>
      <c r="GJ49" s="141"/>
      <c r="GK49" s="141"/>
      <c r="GL49" s="141"/>
      <c r="GM49" s="141"/>
      <c r="GN49" s="141"/>
      <c r="GO49" s="141"/>
      <c r="GP49" s="141"/>
      <c r="GQ49" s="141"/>
      <c r="GR49" s="141"/>
      <c r="GS49" s="141"/>
      <c r="GT49" s="141"/>
      <c r="GU49" s="141"/>
      <c r="GV49" s="141"/>
      <c r="GW49" s="141"/>
      <c r="GX49" s="141"/>
      <c r="GY49" s="141"/>
      <c r="GZ49" s="141"/>
      <c r="HA49" s="141"/>
      <c r="HB49" s="141"/>
      <c r="HC49" s="141"/>
      <c r="HD49" s="141"/>
      <c r="HE49" s="141"/>
      <c r="HF49" s="141"/>
      <c r="HG49" s="141"/>
      <c r="HH49" s="141"/>
      <c r="HI49" s="141"/>
      <c r="HJ49" s="141"/>
      <c r="HK49" s="141"/>
      <c r="HL49" s="141"/>
      <c r="HM49" s="141"/>
      <c r="HN49" s="141"/>
      <c r="HO49" s="141"/>
      <c r="HP49" s="141"/>
      <c r="HQ49" s="141"/>
      <c r="HR49" s="141"/>
      <c r="HS49" s="141"/>
      <c r="HT49" s="141"/>
      <c r="HU49" s="141"/>
      <c r="HV49" s="141"/>
      <c r="HW49" s="141"/>
      <c r="HX49" s="141"/>
      <c r="HY49" s="141"/>
      <c r="HZ49" s="141"/>
      <c r="IA49" s="141"/>
      <c r="IB49" s="141"/>
      <c r="IC49" s="141"/>
      <c r="ID49" s="141"/>
      <c r="IE49" s="141"/>
      <c r="IF49" s="141"/>
      <c r="IG49" s="141"/>
      <c r="IH49" s="141"/>
      <c r="II49" s="141"/>
      <c r="IJ49" s="141"/>
      <c r="IK49" s="141"/>
      <c r="IL49" s="141"/>
      <c r="IM49" s="141"/>
      <c r="IN49" s="141"/>
      <c r="IO49" s="141"/>
      <c r="IP49" s="141"/>
      <c r="IQ49" s="141"/>
      <c r="IR49" s="141"/>
      <c r="IS49" s="141"/>
      <c r="IT49" s="141"/>
      <c r="IU49" s="141"/>
      <c r="IV49" s="141"/>
      <c r="IW49" s="141"/>
    </row>
    <row r="50" customFormat="false" ht="12.75" hidden="false" customHeight="true" outlineLevel="0" collapsed="false">
      <c r="A50" s="141"/>
      <c r="G50" s="166"/>
      <c r="H50" s="166"/>
      <c r="L50" s="141"/>
      <c r="M50" s="141"/>
      <c r="R50" s="169"/>
      <c r="T50" s="141"/>
      <c r="U50" s="134"/>
      <c r="V50" s="141"/>
      <c r="W50" s="141"/>
      <c r="X50" s="141"/>
      <c r="Y50" s="141"/>
      <c r="Z50" s="141"/>
      <c r="AA50" s="164"/>
      <c r="AB50" s="141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1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1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1"/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1"/>
      <c r="EB50" s="141"/>
      <c r="EC50" s="141"/>
      <c r="ED50" s="141"/>
      <c r="EE50" s="141"/>
      <c r="EF50" s="141"/>
      <c r="EG50" s="141"/>
      <c r="EH50" s="141"/>
      <c r="EI50" s="141"/>
      <c r="EJ50" s="141"/>
      <c r="EK50" s="141"/>
      <c r="EL50" s="141"/>
      <c r="EM50" s="141"/>
      <c r="EN50" s="141"/>
      <c r="EO50" s="141"/>
      <c r="EP50" s="141"/>
      <c r="EQ50" s="141"/>
      <c r="ER50" s="141"/>
      <c r="ES50" s="141"/>
      <c r="ET50" s="141"/>
      <c r="EU50" s="141"/>
      <c r="EV50" s="141"/>
      <c r="EW50" s="141"/>
      <c r="EX50" s="141"/>
      <c r="EY50" s="141"/>
      <c r="EZ50" s="141"/>
      <c r="FA50" s="141"/>
      <c r="FB50" s="141"/>
      <c r="FC50" s="141"/>
      <c r="FD50" s="141"/>
      <c r="FE50" s="141"/>
      <c r="FF50" s="141"/>
      <c r="FG50" s="141"/>
      <c r="FH50" s="141"/>
      <c r="FI50" s="141"/>
      <c r="FJ50" s="141"/>
      <c r="FK50" s="141"/>
      <c r="FL50" s="141"/>
      <c r="FM50" s="141"/>
      <c r="FN50" s="141"/>
      <c r="FO50" s="141"/>
      <c r="FP50" s="141"/>
      <c r="FQ50" s="141"/>
      <c r="FR50" s="141"/>
      <c r="FS50" s="141"/>
      <c r="FT50" s="141"/>
      <c r="FU50" s="141"/>
      <c r="FV50" s="141"/>
      <c r="FW50" s="141"/>
      <c r="FX50" s="141"/>
      <c r="FY50" s="141"/>
      <c r="FZ50" s="141"/>
      <c r="GA50" s="141"/>
      <c r="GB50" s="141"/>
      <c r="GC50" s="141"/>
      <c r="GD50" s="141"/>
      <c r="GE50" s="141"/>
      <c r="GF50" s="141"/>
      <c r="GG50" s="141"/>
      <c r="GH50" s="141"/>
      <c r="GI50" s="141"/>
      <c r="GJ50" s="141"/>
      <c r="GK50" s="141"/>
      <c r="GL50" s="141"/>
      <c r="GM50" s="141"/>
      <c r="GN50" s="141"/>
      <c r="GO50" s="141"/>
      <c r="GP50" s="141"/>
      <c r="GQ50" s="141"/>
      <c r="GR50" s="141"/>
      <c r="GS50" s="141"/>
      <c r="GT50" s="141"/>
      <c r="GU50" s="141"/>
      <c r="GV50" s="141"/>
      <c r="GW50" s="141"/>
      <c r="GX50" s="141"/>
      <c r="GY50" s="141"/>
      <c r="GZ50" s="141"/>
      <c r="HA50" s="141"/>
      <c r="HB50" s="141"/>
      <c r="HC50" s="141"/>
      <c r="HD50" s="141"/>
      <c r="HE50" s="141"/>
      <c r="HF50" s="141"/>
      <c r="HG50" s="141"/>
      <c r="HH50" s="141"/>
      <c r="HI50" s="141"/>
      <c r="HJ50" s="141"/>
      <c r="HK50" s="141"/>
      <c r="HL50" s="141"/>
      <c r="HM50" s="141"/>
      <c r="HN50" s="141"/>
      <c r="HO50" s="141"/>
      <c r="HP50" s="141"/>
      <c r="HQ50" s="141"/>
      <c r="HR50" s="141"/>
      <c r="HS50" s="141"/>
      <c r="HT50" s="141"/>
      <c r="HU50" s="141"/>
      <c r="HV50" s="141"/>
      <c r="HW50" s="141"/>
      <c r="HX50" s="141"/>
      <c r="HY50" s="141"/>
      <c r="HZ50" s="141"/>
      <c r="IA50" s="141"/>
      <c r="IB50" s="141"/>
      <c r="IC50" s="141"/>
      <c r="ID50" s="141"/>
      <c r="IE50" s="141"/>
      <c r="IF50" s="141"/>
      <c r="IG50" s="141"/>
      <c r="IH50" s="141"/>
      <c r="II50" s="141"/>
      <c r="IJ50" s="141"/>
      <c r="IK50" s="141"/>
      <c r="IL50" s="141"/>
      <c r="IM50" s="141"/>
      <c r="IN50" s="141"/>
      <c r="IO50" s="141"/>
      <c r="IP50" s="141"/>
      <c r="IQ50" s="141"/>
      <c r="IR50" s="141"/>
      <c r="IS50" s="141"/>
      <c r="IT50" s="141"/>
      <c r="IU50" s="141"/>
      <c r="IV50" s="141"/>
      <c r="IW50" s="141"/>
    </row>
    <row r="51" customFormat="false" ht="12.75" hidden="false" customHeight="true" outlineLevel="0" collapsed="false">
      <c r="A51" s="141"/>
      <c r="G51" s="166"/>
      <c r="H51" s="166"/>
      <c r="L51" s="141"/>
      <c r="M51" s="141"/>
      <c r="R51" s="169"/>
      <c r="T51" s="141"/>
      <c r="U51" s="134"/>
      <c r="V51" s="141"/>
      <c r="W51" s="141"/>
      <c r="X51" s="141"/>
      <c r="Y51" s="141"/>
      <c r="Z51" s="141"/>
      <c r="AA51" s="164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1"/>
      <c r="CB51" s="141"/>
      <c r="CC51" s="141"/>
      <c r="CD51" s="141"/>
      <c r="CE51" s="141"/>
      <c r="CF51" s="141"/>
      <c r="CG51" s="141"/>
      <c r="CH51" s="141"/>
      <c r="CI51" s="141"/>
      <c r="CJ51" s="141"/>
      <c r="CK51" s="141"/>
      <c r="CL51" s="141"/>
      <c r="CM51" s="141"/>
      <c r="CN51" s="141"/>
      <c r="CO51" s="141"/>
      <c r="CP51" s="141"/>
      <c r="CQ51" s="141"/>
      <c r="CR51" s="141"/>
      <c r="CS51" s="141"/>
      <c r="CT51" s="141"/>
      <c r="CU51" s="141"/>
      <c r="CV51" s="141"/>
      <c r="CW51" s="141"/>
      <c r="CX51" s="141"/>
      <c r="CY51" s="141"/>
      <c r="CZ51" s="141"/>
      <c r="DA51" s="141"/>
      <c r="DB51" s="141"/>
      <c r="DC51" s="141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141"/>
      <c r="EB51" s="141"/>
      <c r="EC51" s="141"/>
      <c r="ED51" s="141"/>
      <c r="EE51" s="141"/>
      <c r="EF51" s="141"/>
      <c r="EG51" s="141"/>
      <c r="EH51" s="141"/>
      <c r="EI51" s="141"/>
      <c r="EJ51" s="141"/>
      <c r="EK51" s="141"/>
      <c r="EL51" s="141"/>
      <c r="EM51" s="141"/>
      <c r="EN51" s="141"/>
      <c r="EO51" s="141"/>
      <c r="EP51" s="141"/>
      <c r="EQ51" s="141"/>
      <c r="ER51" s="141"/>
      <c r="ES51" s="141"/>
      <c r="ET51" s="141"/>
      <c r="EU51" s="141"/>
      <c r="EV51" s="141"/>
      <c r="EW51" s="141"/>
      <c r="EX51" s="141"/>
      <c r="EY51" s="141"/>
      <c r="EZ51" s="141"/>
      <c r="FA51" s="141"/>
      <c r="FB51" s="141"/>
      <c r="FC51" s="141"/>
      <c r="FD51" s="141"/>
      <c r="FE51" s="141"/>
      <c r="FF51" s="141"/>
      <c r="FG51" s="141"/>
      <c r="FH51" s="141"/>
      <c r="FI51" s="141"/>
      <c r="FJ51" s="141"/>
      <c r="FK51" s="141"/>
      <c r="FL51" s="141"/>
      <c r="FM51" s="141"/>
      <c r="FN51" s="141"/>
      <c r="FO51" s="141"/>
      <c r="FP51" s="141"/>
      <c r="FQ51" s="141"/>
      <c r="FR51" s="141"/>
      <c r="FS51" s="141"/>
      <c r="FT51" s="141"/>
      <c r="FU51" s="141"/>
      <c r="FV51" s="141"/>
      <c r="FW51" s="141"/>
      <c r="FX51" s="141"/>
      <c r="FY51" s="141"/>
      <c r="FZ51" s="141"/>
      <c r="GA51" s="141"/>
      <c r="GB51" s="141"/>
      <c r="GC51" s="141"/>
      <c r="GD51" s="141"/>
      <c r="GE51" s="141"/>
      <c r="GF51" s="141"/>
      <c r="GG51" s="141"/>
      <c r="GH51" s="141"/>
      <c r="GI51" s="141"/>
      <c r="GJ51" s="141"/>
      <c r="GK51" s="141"/>
      <c r="GL51" s="141"/>
      <c r="GM51" s="141"/>
      <c r="GN51" s="141"/>
      <c r="GO51" s="141"/>
      <c r="GP51" s="141"/>
      <c r="GQ51" s="141"/>
      <c r="GR51" s="141"/>
      <c r="GS51" s="141"/>
      <c r="GT51" s="141"/>
      <c r="GU51" s="141"/>
      <c r="GV51" s="141"/>
      <c r="GW51" s="141"/>
      <c r="GX51" s="141"/>
      <c r="GY51" s="141"/>
      <c r="GZ51" s="141"/>
      <c r="HA51" s="141"/>
      <c r="HB51" s="141"/>
      <c r="HC51" s="141"/>
      <c r="HD51" s="141"/>
      <c r="HE51" s="141"/>
      <c r="HF51" s="141"/>
      <c r="HG51" s="141"/>
      <c r="HH51" s="141"/>
      <c r="HI51" s="141"/>
      <c r="HJ51" s="141"/>
      <c r="HK51" s="141"/>
      <c r="HL51" s="141"/>
      <c r="HM51" s="141"/>
      <c r="HN51" s="141"/>
      <c r="HO51" s="141"/>
      <c r="HP51" s="141"/>
      <c r="HQ51" s="141"/>
      <c r="HR51" s="141"/>
      <c r="HS51" s="141"/>
      <c r="HT51" s="141"/>
      <c r="HU51" s="141"/>
      <c r="HV51" s="141"/>
      <c r="HW51" s="141"/>
      <c r="HX51" s="141"/>
      <c r="HY51" s="141"/>
      <c r="HZ51" s="141"/>
      <c r="IA51" s="141"/>
      <c r="IB51" s="141"/>
      <c r="IC51" s="141"/>
      <c r="ID51" s="141"/>
      <c r="IE51" s="141"/>
      <c r="IF51" s="141"/>
      <c r="IG51" s="141"/>
      <c r="IH51" s="141"/>
      <c r="II51" s="141"/>
      <c r="IJ51" s="141"/>
      <c r="IK51" s="141"/>
      <c r="IL51" s="141"/>
      <c r="IM51" s="141"/>
      <c r="IN51" s="141"/>
      <c r="IO51" s="141"/>
      <c r="IP51" s="141"/>
      <c r="IQ51" s="141"/>
      <c r="IR51" s="141"/>
      <c r="IS51" s="141"/>
      <c r="IT51" s="141"/>
      <c r="IU51" s="141"/>
      <c r="IV51" s="141"/>
      <c r="IW51" s="141"/>
    </row>
    <row r="52" customFormat="false" ht="12.75" hidden="false" customHeight="true" outlineLevel="0" collapsed="false">
      <c r="A52" s="141"/>
      <c r="G52" s="166"/>
      <c r="H52" s="166"/>
      <c r="L52" s="141"/>
      <c r="M52" s="141"/>
      <c r="R52" s="169"/>
      <c r="T52" s="141"/>
      <c r="U52" s="134"/>
      <c r="V52" s="141"/>
      <c r="W52" s="141"/>
      <c r="X52" s="141"/>
      <c r="Y52" s="141"/>
      <c r="Z52" s="141"/>
      <c r="AA52" s="164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1"/>
      <c r="BH52" s="141"/>
      <c r="BI52" s="141"/>
      <c r="BJ52" s="141"/>
      <c r="BK52" s="141"/>
      <c r="BL52" s="141"/>
      <c r="BM52" s="141"/>
      <c r="BN52" s="141"/>
      <c r="BO52" s="141"/>
      <c r="BP52" s="141"/>
      <c r="BQ52" s="141"/>
      <c r="BR52" s="141"/>
      <c r="BS52" s="141"/>
      <c r="BT52" s="141"/>
      <c r="BU52" s="141"/>
      <c r="BV52" s="141"/>
      <c r="BW52" s="141"/>
      <c r="BX52" s="141"/>
      <c r="BY52" s="141"/>
      <c r="BZ52" s="141"/>
      <c r="CA52" s="141"/>
      <c r="CB52" s="141"/>
      <c r="CC52" s="141"/>
      <c r="CD52" s="141"/>
      <c r="CE52" s="141"/>
      <c r="CF52" s="141"/>
      <c r="CG52" s="141"/>
      <c r="CH52" s="141"/>
      <c r="CI52" s="141"/>
      <c r="CJ52" s="141"/>
      <c r="CK52" s="141"/>
      <c r="CL52" s="141"/>
      <c r="CM52" s="141"/>
      <c r="CN52" s="141"/>
      <c r="CO52" s="141"/>
      <c r="CP52" s="141"/>
      <c r="CQ52" s="141"/>
      <c r="CR52" s="141"/>
      <c r="CS52" s="141"/>
      <c r="CT52" s="141"/>
      <c r="CU52" s="141"/>
      <c r="CV52" s="141"/>
      <c r="CW52" s="141"/>
      <c r="CX52" s="141"/>
      <c r="CY52" s="141"/>
      <c r="CZ52" s="141"/>
      <c r="DA52" s="141"/>
      <c r="DB52" s="141"/>
      <c r="DC52" s="141"/>
      <c r="DD52" s="141"/>
      <c r="DE52" s="141"/>
      <c r="DF52" s="141"/>
      <c r="DG52" s="141"/>
      <c r="DH52" s="141"/>
      <c r="DI52" s="141"/>
      <c r="DJ52" s="141"/>
      <c r="DK52" s="141"/>
      <c r="DL52" s="141"/>
      <c r="DM52" s="141"/>
      <c r="DN52" s="141"/>
      <c r="DO52" s="141"/>
      <c r="DP52" s="141"/>
      <c r="DQ52" s="141"/>
      <c r="DR52" s="141"/>
      <c r="DS52" s="141"/>
      <c r="DT52" s="141"/>
      <c r="DU52" s="141"/>
      <c r="DV52" s="141"/>
      <c r="DW52" s="141"/>
      <c r="DX52" s="141"/>
      <c r="DY52" s="141"/>
      <c r="DZ52" s="141"/>
      <c r="EA52" s="141"/>
      <c r="EB52" s="141"/>
      <c r="EC52" s="141"/>
      <c r="ED52" s="141"/>
      <c r="EE52" s="141"/>
      <c r="EF52" s="141"/>
      <c r="EG52" s="141"/>
      <c r="EH52" s="141"/>
      <c r="EI52" s="141"/>
      <c r="EJ52" s="141"/>
      <c r="EK52" s="141"/>
      <c r="EL52" s="141"/>
      <c r="EM52" s="141"/>
      <c r="EN52" s="141"/>
      <c r="EO52" s="141"/>
      <c r="EP52" s="141"/>
      <c r="EQ52" s="141"/>
      <c r="ER52" s="141"/>
      <c r="ES52" s="141"/>
      <c r="ET52" s="141"/>
      <c r="EU52" s="141"/>
      <c r="EV52" s="141"/>
      <c r="EW52" s="141"/>
      <c r="EX52" s="141"/>
      <c r="EY52" s="141"/>
      <c r="EZ52" s="141"/>
      <c r="FA52" s="141"/>
      <c r="FB52" s="141"/>
      <c r="FC52" s="141"/>
      <c r="FD52" s="141"/>
      <c r="FE52" s="141"/>
      <c r="FF52" s="141"/>
      <c r="FG52" s="141"/>
      <c r="FH52" s="141"/>
      <c r="FI52" s="141"/>
      <c r="FJ52" s="141"/>
      <c r="FK52" s="141"/>
      <c r="FL52" s="141"/>
      <c r="FM52" s="141"/>
      <c r="FN52" s="141"/>
      <c r="FO52" s="141"/>
      <c r="FP52" s="141"/>
      <c r="FQ52" s="141"/>
      <c r="FR52" s="141"/>
      <c r="FS52" s="141"/>
      <c r="FT52" s="141"/>
      <c r="FU52" s="141"/>
      <c r="FV52" s="141"/>
      <c r="FW52" s="141"/>
      <c r="FX52" s="141"/>
      <c r="FY52" s="141"/>
      <c r="FZ52" s="141"/>
      <c r="GA52" s="141"/>
      <c r="GB52" s="141"/>
      <c r="GC52" s="141"/>
      <c r="GD52" s="141"/>
      <c r="GE52" s="141"/>
      <c r="GF52" s="141"/>
      <c r="GG52" s="141"/>
      <c r="GH52" s="141"/>
      <c r="GI52" s="141"/>
      <c r="GJ52" s="141"/>
      <c r="GK52" s="141"/>
      <c r="GL52" s="141"/>
      <c r="GM52" s="141"/>
      <c r="GN52" s="141"/>
      <c r="GO52" s="141"/>
      <c r="GP52" s="141"/>
      <c r="GQ52" s="141"/>
      <c r="GR52" s="141"/>
      <c r="GS52" s="141"/>
      <c r="GT52" s="141"/>
      <c r="GU52" s="141"/>
      <c r="GV52" s="141"/>
      <c r="GW52" s="141"/>
      <c r="GX52" s="141"/>
      <c r="GY52" s="141"/>
      <c r="GZ52" s="141"/>
      <c r="HA52" s="141"/>
      <c r="HB52" s="141"/>
      <c r="HC52" s="141"/>
      <c r="HD52" s="141"/>
      <c r="HE52" s="141"/>
      <c r="HF52" s="141"/>
      <c r="HG52" s="141"/>
      <c r="HH52" s="141"/>
      <c r="HI52" s="141"/>
      <c r="HJ52" s="141"/>
      <c r="HK52" s="141"/>
      <c r="HL52" s="141"/>
      <c r="HM52" s="141"/>
      <c r="HN52" s="141"/>
      <c r="HO52" s="141"/>
      <c r="HP52" s="141"/>
      <c r="HQ52" s="141"/>
      <c r="HR52" s="141"/>
      <c r="HS52" s="141"/>
      <c r="HT52" s="141"/>
      <c r="HU52" s="141"/>
      <c r="HV52" s="141"/>
      <c r="HW52" s="141"/>
      <c r="HX52" s="141"/>
      <c r="HY52" s="141"/>
      <c r="HZ52" s="141"/>
      <c r="IA52" s="141"/>
      <c r="IB52" s="141"/>
      <c r="IC52" s="141"/>
      <c r="ID52" s="141"/>
      <c r="IE52" s="141"/>
      <c r="IF52" s="141"/>
      <c r="IG52" s="141"/>
      <c r="IH52" s="141"/>
      <c r="II52" s="141"/>
      <c r="IJ52" s="141"/>
      <c r="IK52" s="141"/>
      <c r="IL52" s="141"/>
      <c r="IM52" s="141"/>
      <c r="IN52" s="141"/>
      <c r="IO52" s="141"/>
      <c r="IP52" s="141"/>
      <c r="IQ52" s="141"/>
      <c r="IR52" s="141"/>
      <c r="IS52" s="141"/>
      <c r="IT52" s="141"/>
      <c r="IU52" s="141"/>
      <c r="IV52" s="141"/>
      <c r="IW52" s="141"/>
    </row>
    <row r="53" customFormat="false" ht="12.75" hidden="false" customHeight="true" outlineLevel="0" collapsed="false">
      <c r="A53" s="141"/>
      <c r="G53" s="166"/>
      <c r="H53" s="166"/>
      <c r="L53" s="141"/>
      <c r="M53" s="141"/>
      <c r="R53" s="169"/>
      <c r="T53" s="141"/>
      <c r="U53" s="134"/>
      <c r="V53" s="141"/>
      <c r="W53" s="141"/>
      <c r="X53" s="141"/>
      <c r="Y53" s="141"/>
      <c r="Z53" s="141"/>
      <c r="AA53" s="164"/>
      <c r="AB53" s="141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  <c r="AZ53" s="141"/>
      <c r="BA53" s="141"/>
      <c r="BB53" s="141"/>
      <c r="BC53" s="141"/>
      <c r="BD53" s="141"/>
      <c r="BE53" s="141"/>
      <c r="BF53" s="141"/>
      <c r="BG53" s="141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141"/>
      <c r="BX53" s="141"/>
      <c r="BY53" s="141"/>
      <c r="BZ53" s="141"/>
      <c r="CA53" s="141"/>
      <c r="CB53" s="141"/>
      <c r="CC53" s="141"/>
      <c r="CD53" s="141"/>
      <c r="CE53" s="141"/>
      <c r="CF53" s="141"/>
      <c r="CG53" s="141"/>
      <c r="CH53" s="141"/>
      <c r="CI53" s="141"/>
      <c r="CJ53" s="141"/>
      <c r="CK53" s="141"/>
      <c r="CL53" s="141"/>
      <c r="CM53" s="141"/>
      <c r="CN53" s="141"/>
      <c r="CO53" s="141"/>
      <c r="CP53" s="141"/>
      <c r="CQ53" s="141"/>
      <c r="CR53" s="141"/>
      <c r="CS53" s="141"/>
      <c r="CT53" s="141"/>
      <c r="CU53" s="141"/>
      <c r="CV53" s="141"/>
      <c r="CW53" s="141"/>
      <c r="CX53" s="141"/>
      <c r="CY53" s="141"/>
      <c r="CZ53" s="141"/>
      <c r="DA53" s="141"/>
      <c r="DB53" s="141"/>
      <c r="DC53" s="141"/>
      <c r="DD53" s="141"/>
      <c r="DE53" s="141"/>
      <c r="DF53" s="141"/>
      <c r="DG53" s="141"/>
      <c r="DH53" s="141"/>
      <c r="DI53" s="141"/>
      <c r="DJ53" s="141"/>
      <c r="DK53" s="141"/>
      <c r="DL53" s="141"/>
      <c r="DM53" s="141"/>
      <c r="DN53" s="141"/>
      <c r="DO53" s="141"/>
      <c r="DP53" s="141"/>
      <c r="DQ53" s="141"/>
      <c r="DR53" s="141"/>
      <c r="DS53" s="141"/>
      <c r="DT53" s="141"/>
      <c r="DU53" s="141"/>
      <c r="DV53" s="141"/>
      <c r="DW53" s="141"/>
      <c r="DX53" s="141"/>
      <c r="DY53" s="141"/>
      <c r="DZ53" s="141"/>
      <c r="EA53" s="141"/>
      <c r="EB53" s="141"/>
      <c r="EC53" s="141"/>
      <c r="ED53" s="141"/>
      <c r="EE53" s="141"/>
      <c r="EF53" s="141"/>
      <c r="EG53" s="141"/>
      <c r="EH53" s="141"/>
      <c r="EI53" s="141"/>
      <c r="EJ53" s="141"/>
      <c r="EK53" s="141"/>
      <c r="EL53" s="141"/>
      <c r="EM53" s="141"/>
      <c r="EN53" s="141"/>
      <c r="EO53" s="141"/>
      <c r="EP53" s="141"/>
      <c r="EQ53" s="141"/>
      <c r="ER53" s="141"/>
      <c r="ES53" s="141"/>
      <c r="ET53" s="141"/>
      <c r="EU53" s="141"/>
      <c r="EV53" s="141"/>
      <c r="EW53" s="141"/>
      <c r="EX53" s="141"/>
      <c r="EY53" s="141"/>
      <c r="EZ53" s="141"/>
      <c r="FA53" s="141"/>
      <c r="FB53" s="141"/>
      <c r="FC53" s="141"/>
      <c r="FD53" s="141"/>
      <c r="FE53" s="141"/>
      <c r="FF53" s="141"/>
      <c r="FG53" s="141"/>
      <c r="FH53" s="141"/>
      <c r="FI53" s="141"/>
      <c r="FJ53" s="141"/>
      <c r="FK53" s="141"/>
      <c r="FL53" s="141"/>
      <c r="FM53" s="141"/>
      <c r="FN53" s="141"/>
      <c r="FO53" s="141"/>
      <c r="FP53" s="141"/>
      <c r="FQ53" s="141"/>
      <c r="FR53" s="141"/>
      <c r="FS53" s="141"/>
      <c r="FT53" s="141"/>
      <c r="FU53" s="141"/>
      <c r="FV53" s="141"/>
      <c r="FW53" s="141"/>
      <c r="FX53" s="141"/>
      <c r="FY53" s="141"/>
      <c r="FZ53" s="141"/>
      <c r="GA53" s="141"/>
      <c r="GB53" s="141"/>
      <c r="GC53" s="141"/>
      <c r="GD53" s="141"/>
      <c r="GE53" s="141"/>
      <c r="GF53" s="141"/>
      <c r="GG53" s="141"/>
      <c r="GH53" s="141"/>
      <c r="GI53" s="141"/>
      <c r="GJ53" s="141"/>
      <c r="GK53" s="141"/>
      <c r="GL53" s="141"/>
      <c r="GM53" s="141"/>
      <c r="GN53" s="141"/>
      <c r="GO53" s="141"/>
      <c r="GP53" s="141"/>
      <c r="GQ53" s="141"/>
      <c r="GR53" s="141"/>
      <c r="GS53" s="141"/>
      <c r="GT53" s="141"/>
      <c r="GU53" s="141"/>
      <c r="GV53" s="141"/>
      <c r="GW53" s="141"/>
      <c r="GX53" s="141"/>
      <c r="GY53" s="141"/>
      <c r="GZ53" s="141"/>
      <c r="HA53" s="141"/>
      <c r="HB53" s="141"/>
      <c r="HC53" s="141"/>
      <c r="HD53" s="141"/>
      <c r="HE53" s="141"/>
      <c r="HF53" s="141"/>
      <c r="HG53" s="141"/>
      <c r="HH53" s="141"/>
      <c r="HI53" s="141"/>
      <c r="HJ53" s="141"/>
      <c r="HK53" s="141"/>
      <c r="HL53" s="141"/>
      <c r="HM53" s="141"/>
      <c r="HN53" s="141"/>
      <c r="HO53" s="141"/>
      <c r="HP53" s="141"/>
      <c r="HQ53" s="141"/>
      <c r="HR53" s="141"/>
      <c r="HS53" s="141"/>
      <c r="HT53" s="141"/>
      <c r="HU53" s="141"/>
      <c r="HV53" s="141"/>
      <c r="HW53" s="141"/>
      <c r="HX53" s="141"/>
      <c r="HY53" s="141"/>
      <c r="HZ53" s="141"/>
      <c r="IA53" s="141"/>
      <c r="IB53" s="141"/>
      <c r="IC53" s="141"/>
      <c r="ID53" s="141"/>
      <c r="IE53" s="141"/>
      <c r="IF53" s="141"/>
      <c r="IG53" s="141"/>
      <c r="IH53" s="141"/>
      <c r="II53" s="141"/>
      <c r="IJ53" s="141"/>
      <c r="IK53" s="141"/>
      <c r="IL53" s="141"/>
      <c r="IM53" s="141"/>
      <c r="IN53" s="141"/>
      <c r="IO53" s="141"/>
      <c r="IP53" s="141"/>
      <c r="IQ53" s="141"/>
      <c r="IR53" s="141"/>
      <c r="IS53" s="141"/>
      <c r="IT53" s="141"/>
      <c r="IU53" s="141"/>
      <c r="IV53" s="141"/>
      <c r="IW53" s="141"/>
    </row>
    <row r="54" customFormat="false" ht="12.75" hidden="false" customHeight="true" outlineLevel="0" collapsed="false">
      <c r="A54" s="141"/>
      <c r="B54" s="178"/>
      <c r="C54" s="178"/>
      <c r="D54" s="178"/>
      <c r="G54" s="166"/>
      <c r="H54" s="166"/>
      <c r="L54" s="141"/>
      <c r="M54" s="141"/>
      <c r="R54" s="169"/>
      <c r="T54" s="141"/>
      <c r="U54" s="134"/>
      <c r="V54" s="141"/>
      <c r="W54" s="141"/>
      <c r="X54" s="141"/>
      <c r="Y54" s="141"/>
      <c r="Z54" s="141"/>
      <c r="AA54" s="164"/>
      <c r="AB54" s="141"/>
      <c r="AC54" s="141"/>
      <c r="AD54" s="141"/>
      <c r="AE54" s="141"/>
      <c r="AF54" s="141"/>
      <c r="AG54" s="141"/>
      <c r="AH54" s="141"/>
      <c r="AI54" s="141"/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1"/>
      <c r="BB54" s="141"/>
      <c r="BC54" s="141"/>
      <c r="BD54" s="141"/>
      <c r="BE54" s="141"/>
      <c r="BF54" s="141"/>
      <c r="BG54" s="141"/>
      <c r="BH54" s="141"/>
      <c r="BI54" s="141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141"/>
      <c r="BX54" s="141"/>
      <c r="BY54" s="141"/>
      <c r="BZ54" s="141"/>
      <c r="CA54" s="141"/>
      <c r="CB54" s="141"/>
      <c r="CC54" s="141"/>
      <c r="CD54" s="141"/>
      <c r="CE54" s="141"/>
      <c r="CF54" s="141"/>
      <c r="CG54" s="141"/>
      <c r="CH54" s="141"/>
      <c r="CI54" s="141"/>
      <c r="CJ54" s="141"/>
      <c r="CK54" s="141"/>
      <c r="CL54" s="141"/>
      <c r="CM54" s="141"/>
      <c r="CN54" s="141"/>
      <c r="CO54" s="141"/>
      <c r="CP54" s="141"/>
      <c r="CQ54" s="141"/>
      <c r="CR54" s="141"/>
      <c r="CS54" s="141"/>
      <c r="CT54" s="141"/>
      <c r="CU54" s="141"/>
      <c r="CV54" s="141"/>
      <c r="CW54" s="141"/>
      <c r="CX54" s="141"/>
      <c r="CY54" s="141"/>
      <c r="CZ54" s="141"/>
      <c r="DA54" s="141"/>
      <c r="DB54" s="141"/>
      <c r="DC54" s="141"/>
      <c r="DD54" s="141"/>
      <c r="DE54" s="141"/>
      <c r="DF54" s="141"/>
      <c r="DG54" s="141"/>
      <c r="DH54" s="141"/>
      <c r="DI54" s="141"/>
      <c r="DJ54" s="141"/>
      <c r="DK54" s="141"/>
      <c r="DL54" s="141"/>
      <c r="DM54" s="141"/>
      <c r="DN54" s="141"/>
      <c r="DO54" s="141"/>
      <c r="DP54" s="141"/>
      <c r="DQ54" s="141"/>
      <c r="DR54" s="141"/>
      <c r="DS54" s="141"/>
      <c r="DT54" s="141"/>
      <c r="DU54" s="141"/>
      <c r="DV54" s="141"/>
      <c r="DW54" s="141"/>
      <c r="DX54" s="141"/>
      <c r="DY54" s="141"/>
      <c r="DZ54" s="141"/>
      <c r="EA54" s="141"/>
      <c r="EB54" s="141"/>
      <c r="EC54" s="141"/>
      <c r="ED54" s="141"/>
      <c r="EE54" s="141"/>
      <c r="EF54" s="141"/>
      <c r="EG54" s="141"/>
      <c r="EH54" s="141"/>
      <c r="EI54" s="141"/>
      <c r="EJ54" s="141"/>
      <c r="EK54" s="141"/>
      <c r="EL54" s="141"/>
      <c r="EM54" s="141"/>
      <c r="EN54" s="141"/>
      <c r="EO54" s="141"/>
      <c r="EP54" s="141"/>
      <c r="EQ54" s="141"/>
      <c r="ER54" s="141"/>
      <c r="ES54" s="141"/>
      <c r="ET54" s="141"/>
      <c r="EU54" s="141"/>
      <c r="EV54" s="141"/>
      <c r="EW54" s="141"/>
      <c r="EX54" s="141"/>
      <c r="EY54" s="141"/>
      <c r="EZ54" s="141"/>
      <c r="FA54" s="141"/>
      <c r="FB54" s="141"/>
      <c r="FC54" s="141"/>
      <c r="FD54" s="141"/>
      <c r="FE54" s="141"/>
      <c r="FF54" s="141"/>
      <c r="FG54" s="141"/>
      <c r="FH54" s="141"/>
      <c r="FI54" s="141"/>
      <c r="FJ54" s="141"/>
      <c r="FK54" s="141"/>
      <c r="FL54" s="141"/>
      <c r="FM54" s="141"/>
      <c r="FN54" s="141"/>
      <c r="FO54" s="141"/>
      <c r="FP54" s="141"/>
      <c r="FQ54" s="141"/>
      <c r="FR54" s="141"/>
      <c r="FS54" s="141"/>
      <c r="FT54" s="141"/>
      <c r="FU54" s="141"/>
      <c r="FV54" s="141"/>
      <c r="FW54" s="141"/>
      <c r="FX54" s="141"/>
      <c r="FY54" s="141"/>
      <c r="FZ54" s="141"/>
      <c r="GA54" s="141"/>
      <c r="GB54" s="141"/>
      <c r="GC54" s="141"/>
      <c r="GD54" s="141"/>
      <c r="GE54" s="141"/>
      <c r="GF54" s="141"/>
      <c r="GG54" s="141"/>
      <c r="GH54" s="141"/>
      <c r="GI54" s="141"/>
      <c r="GJ54" s="141"/>
      <c r="GK54" s="141"/>
      <c r="GL54" s="141"/>
      <c r="GM54" s="141"/>
      <c r="GN54" s="141"/>
      <c r="GO54" s="141"/>
      <c r="GP54" s="141"/>
      <c r="GQ54" s="141"/>
      <c r="GR54" s="141"/>
      <c r="GS54" s="141"/>
      <c r="GT54" s="141"/>
      <c r="GU54" s="141"/>
      <c r="GV54" s="141"/>
      <c r="GW54" s="141"/>
      <c r="GX54" s="141"/>
      <c r="GY54" s="141"/>
      <c r="GZ54" s="141"/>
      <c r="HA54" s="141"/>
      <c r="HB54" s="141"/>
      <c r="HC54" s="141"/>
      <c r="HD54" s="141"/>
      <c r="HE54" s="141"/>
      <c r="HF54" s="141"/>
      <c r="HG54" s="141"/>
      <c r="HH54" s="141"/>
      <c r="HI54" s="141"/>
      <c r="HJ54" s="141"/>
      <c r="HK54" s="141"/>
      <c r="HL54" s="141"/>
      <c r="HM54" s="141"/>
      <c r="HN54" s="141"/>
      <c r="HO54" s="141"/>
      <c r="HP54" s="141"/>
      <c r="HQ54" s="141"/>
      <c r="HR54" s="141"/>
      <c r="HS54" s="141"/>
      <c r="HT54" s="141"/>
      <c r="HU54" s="141"/>
      <c r="HV54" s="141"/>
      <c r="HW54" s="141"/>
      <c r="HX54" s="141"/>
      <c r="HY54" s="141"/>
      <c r="HZ54" s="141"/>
      <c r="IA54" s="141"/>
      <c r="IB54" s="141"/>
      <c r="IC54" s="141"/>
      <c r="ID54" s="141"/>
      <c r="IE54" s="141"/>
      <c r="IF54" s="141"/>
      <c r="IG54" s="141"/>
      <c r="IH54" s="141"/>
      <c r="II54" s="141"/>
      <c r="IJ54" s="141"/>
      <c r="IK54" s="141"/>
      <c r="IL54" s="141"/>
      <c r="IM54" s="141"/>
      <c r="IN54" s="141"/>
      <c r="IO54" s="141"/>
      <c r="IP54" s="141"/>
      <c r="IQ54" s="141"/>
      <c r="IR54" s="141"/>
      <c r="IS54" s="141"/>
      <c r="IT54" s="141"/>
      <c r="IU54" s="141"/>
      <c r="IV54" s="141"/>
      <c r="IW54" s="141"/>
    </row>
    <row r="55" customFormat="false" ht="12.75" hidden="false" customHeight="true" outlineLevel="0" collapsed="false">
      <c r="A55" s="141"/>
      <c r="B55" s="178"/>
      <c r="C55" s="178"/>
      <c r="D55" s="178"/>
      <c r="G55" s="166"/>
      <c r="H55" s="166"/>
      <c r="L55" s="141"/>
      <c r="M55" s="141"/>
      <c r="R55" s="169"/>
      <c r="T55" s="141"/>
      <c r="U55" s="134"/>
      <c r="V55" s="141"/>
      <c r="W55" s="141"/>
      <c r="X55" s="141"/>
      <c r="Y55" s="141"/>
      <c r="Z55" s="141"/>
      <c r="AA55" s="164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1"/>
      <c r="CQ55" s="141"/>
      <c r="CR55" s="141"/>
      <c r="CS55" s="141"/>
      <c r="CT55" s="141"/>
      <c r="CU55" s="141"/>
      <c r="CV55" s="141"/>
      <c r="CW55" s="141"/>
      <c r="CX55" s="141"/>
      <c r="CY55" s="141"/>
      <c r="CZ55" s="141"/>
      <c r="DA55" s="141"/>
      <c r="DB55" s="141"/>
      <c r="DC55" s="141"/>
      <c r="DD55" s="141"/>
      <c r="DE55" s="141"/>
      <c r="DF55" s="141"/>
      <c r="DG55" s="141"/>
      <c r="DH55" s="141"/>
      <c r="DI55" s="141"/>
      <c r="DJ55" s="141"/>
      <c r="DK55" s="141"/>
      <c r="DL55" s="141"/>
      <c r="DM55" s="141"/>
      <c r="DN55" s="141"/>
      <c r="DO55" s="141"/>
      <c r="DP55" s="141"/>
      <c r="DQ55" s="141"/>
      <c r="DR55" s="141"/>
      <c r="DS55" s="141"/>
      <c r="DT55" s="141"/>
      <c r="DU55" s="141"/>
      <c r="DV55" s="141"/>
      <c r="DW55" s="141"/>
      <c r="DX55" s="141"/>
      <c r="DY55" s="141"/>
      <c r="DZ55" s="141"/>
      <c r="EA55" s="141"/>
      <c r="EB55" s="141"/>
      <c r="EC55" s="141"/>
      <c r="ED55" s="141"/>
      <c r="EE55" s="141"/>
      <c r="EF55" s="141"/>
      <c r="EG55" s="141"/>
      <c r="EH55" s="141"/>
      <c r="EI55" s="141"/>
      <c r="EJ55" s="141"/>
      <c r="EK55" s="141"/>
      <c r="EL55" s="141"/>
      <c r="EM55" s="141"/>
      <c r="EN55" s="141"/>
      <c r="EO55" s="141"/>
      <c r="EP55" s="141"/>
      <c r="EQ55" s="141"/>
      <c r="ER55" s="141"/>
      <c r="ES55" s="141"/>
      <c r="ET55" s="141"/>
      <c r="EU55" s="141"/>
      <c r="EV55" s="141"/>
      <c r="EW55" s="141"/>
      <c r="EX55" s="141"/>
      <c r="EY55" s="141"/>
      <c r="EZ55" s="141"/>
      <c r="FA55" s="141"/>
      <c r="FB55" s="141"/>
      <c r="FC55" s="141"/>
      <c r="FD55" s="141"/>
      <c r="FE55" s="141"/>
      <c r="FF55" s="141"/>
      <c r="FG55" s="141"/>
      <c r="FH55" s="141"/>
      <c r="FI55" s="141"/>
      <c r="FJ55" s="141"/>
      <c r="FK55" s="141"/>
      <c r="FL55" s="141"/>
      <c r="FM55" s="141"/>
      <c r="FN55" s="141"/>
      <c r="FO55" s="141"/>
      <c r="FP55" s="141"/>
      <c r="FQ55" s="141"/>
      <c r="FR55" s="141"/>
      <c r="FS55" s="141"/>
      <c r="FT55" s="141"/>
      <c r="FU55" s="141"/>
      <c r="FV55" s="141"/>
      <c r="FW55" s="141"/>
      <c r="FX55" s="141"/>
      <c r="FY55" s="141"/>
      <c r="FZ55" s="141"/>
      <c r="GA55" s="141"/>
      <c r="GB55" s="141"/>
      <c r="GC55" s="141"/>
      <c r="GD55" s="141"/>
      <c r="GE55" s="141"/>
      <c r="GF55" s="141"/>
      <c r="GG55" s="141"/>
      <c r="GH55" s="141"/>
      <c r="GI55" s="141"/>
      <c r="GJ55" s="141"/>
      <c r="GK55" s="141"/>
      <c r="GL55" s="141"/>
      <c r="GM55" s="141"/>
      <c r="GN55" s="141"/>
      <c r="GO55" s="141"/>
      <c r="GP55" s="141"/>
      <c r="GQ55" s="141"/>
      <c r="GR55" s="141"/>
      <c r="GS55" s="141"/>
      <c r="GT55" s="141"/>
      <c r="GU55" s="141"/>
      <c r="GV55" s="141"/>
      <c r="GW55" s="141"/>
      <c r="GX55" s="141"/>
      <c r="GY55" s="141"/>
      <c r="GZ55" s="141"/>
      <c r="HA55" s="141"/>
      <c r="HB55" s="141"/>
      <c r="HC55" s="141"/>
      <c r="HD55" s="141"/>
      <c r="HE55" s="141"/>
      <c r="HF55" s="141"/>
      <c r="HG55" s="141"/>
      <c r="HH55" s="141"/>
      <c r="HI55" s="141"/>
      <c r="HJ55" s="141"/>
      <c r="HK55" s="141"/>
      <c r="HL55" s="141"/>
      <c r="HM55" s="141"/>
      <c r="HN55" s="141"/>
      <c r="HO55" s="141"/>
      <c r="HP55" s="141"/>
      <c r="HQ55" s="141"/>
      <c r="HR55" s="141"/>
      <c r="HS55" s="141"/>
      <c r="HT55" s="141"/>
      <c r="HU55" s="141"/>
      <c r="HV55" s="141"/>
      <c r="HW55" s="141"/>
      <c r="HX55" s="141"/>
      <c r="HY55" s="141"/>
      <c r="HZ55" s="141"/>
      <c r="IA55" s="141"/>
      <c r="IB55" s="141"/>
      <c r="IC55" s="141"/>
      <c r="ID55" s="141"/>
      <c r="IE55" s="141"/>
      <c r="IF55" s="141"/>
      <c r="IG55" s="141"/>
      <c r="IH55" s="141"/>
      <c r="II55" s="141"/>
      <c r="IJ55" s="141"/>
      <c r="IK55" s="141"/>
      <c r="IL55" s="141"/>
      <c r="IM55" s="141"/>
      <c r="IN55" s="141"/>
      <c r="IO55" s="141"/>
      <c r="IP55" s="141"/>
      <c r="IQ55" s="141"/>
      <c r="IR55" s="141"/>
      <c r="IS55" s="141"/>
      <c r="IT55" s="141"/>
      <c r="IU55" s="141"/>
      <c r="IV55" s="141"/>
      <c r="IW55" s="141"/>
    </row>
    <row r="56" customFormat="false" ht="12.75" hidden="false" customHeight="true" outlineLevel="0" collapsed="false">
      <c r="A56" s="141"/>
      <c r="B56" s="178"/>
      <c r="C56" s="178"/>
      <c r="D56" s="178"/>
      <c r="G56" s="166"/>
      <c r="H56" s="166"/>
      <c r="L56" s="141"/>
      <c r="M56" s="141"/>
      <c r="R56" s="169"/>
      <c r="T56" s="141"/>
      <c r="U56" s="134"/>
      <c r="V56" s="141"/>
      <c r="W56" s="141"/>
      <c r="X56" s="141"/>
      <c r="Y56" s="141"/>
      <c r="Z56" s="141"/>
      <c r="AA56" s="164"/>
      <c r="AB56" s="141"/>
      <c r="AC56" s="141"/>
      <c r="AD56" s="141"/>
      <c r="AE56" s="141"/>
      <c r="AF56" s="141"/>
      <c r="AG56" s="141"/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  <c r="AZ56" s="141"/>
      <c r="BA56" s="141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N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  <c r="CA56" s="141"/>
      <c r="CB56" s="141"/>
      <c r="CC56" s="141"/>
      <c r="CD56" s="141"/>
      <c r="CE56" s="141"/>
      <c r="CF56" s="141"/>
      <c r="CG56" s="141"/>
      <c r="CH56" s="141"/>
      <c r="CI56" s="141"/>
      <c r="CJ56" s="141"/>
      <c r="CK56" s="141"/>
      <c r="CL56" s="141"/>
      <c r="CM56" s="141"/>
      <c r="CN56" s="141"/>
      <c r="CO56" s="141"/>
      <c r="CP56" s="141"/>
      <c r="CQ56" s="141"/>
      <c r="CR56" s="141"/>
      <c r="CS56" s="141"/>
      <c r="CT56" s="141"/>
      <c r="CU56" s="141"/>
      <c r="CV56" s="141"/>
      <c r="CW56" s="141"/>
      <c r="CX56" s="141"/>
      <c r="CY56" s="141"/>
      <c r="CZ56" s="141"/>
      <c r="DA56" s="141"/>
      <c r="DB56" s="141"/>
      <c r="DC56" s="141"/>
      <c r="DD56" s="141"/>
      <c r="DE56" s="141"/>
      <c r="DF56" s="141"/>
      <c r="DG56" s="141"/>
      <c r="DH56" s="141"/>
      <c r="DI56" s="141"/>
      <c r="DJ56" s="141"/>
      <c r="DK56" s="141"/>
      <c r="DL56" s="141"/>
      <c r="DM56" s="141"/>
      <c r="DN56" s="141"/>
      <c r="DO56" s="141"/>
      <c r="DP56" s="141"/>
      <c r="DQ56" s="141"/>
      <c r="DR56" s="141"/>
      <c r="DS56" s="141"/>
      <c r="DT56" s="141"/>
      <c r="DU56" s="141"/>
      <c r="DV56" s="141"/>
      <c r="DW56" s="141"/>
      <c r="DX56" s="141"/>
      <c r="DY56" s="141"/>
      <c r="DZ56" s="141"/>
      <c r="EA56" s="141"/>
      <c r="EB56" s="141"/>
      <c r="EC56" s="141"/>
      <c r="ED56" s="141"/>
      <c r="EE56" s="141"/>
      <c r="EF56" s="141"/>
      <c r="EG56" s="141"/>
      <c r="EH56" s="141"/>
      <c r="EI56" s="141"/>
      <c r="EJ56" s="141"/>
      <c r="EK56" s="141"/>
      <c r="EL56" s="141"/>
      <c r="EM56" s="141"/>
      <c r="EN56" s="141"/>
      <c r="EO56" s="141"/>
      <c r="EP56" s="141"/>
      <c r="EQ56" s="141"/>
      <c r="ER56" s="141"/>
      <c r="ES56" s="141"/>
      <c r="ET56" s="141"/>
      <c r="EU56" s="141"/>
      <c r="EV56" s="141"/>
      <c r="EW56" s="141"/>
      <c r="EX56" s="141"/>
      <c r="EY56" s="141"/>
      <c r="EZ56" s="141"/>
      <c r="FA56" s="141"/>
      <c r="FB56" s="141"/>
      <c r="FC56" s="141"/>
      <c r="FD56" s="141"/>
      <c r="FE56" s="141"/>
      <c r="FF56" s="141"/>
      <c r="FG56" s="141"/>
      <c r="FH56" s="141"/>
      <c r="FI56" s="141"/>
      <c r="FJ56" s="141"/>
      <c r="FK56" s="141"/>
      <c r="FL56" s="141"/>
      <c r="FM56" s="141"/>
      <c r="FN56" s="141"/>
      <c r="FO56" s="141"/>
      <c r="FP56" s="141"/>
      <c r="FQ56" s="141"/>
      <c r="FR56" s="141"/>
      <c r="FS56" s="141"/>
      <c r="FT56" s="141"/>
      <c r="FU56" s="141"/>
      <c r="FV56" s="141"/>
      <c r="FW56" s="141"/>
      <c r="FX56" s="141"/>
      <c r="FY56" s="141"/>
      <c r="FZ56" s="141"/>
      <c r="GA56" s="141"/>
      <c r="GB56" s="141"/>
      <c r="GC56" s="141"/>
      <c r="GD56" s="141"/>
      <c r="GE56" s="141"/>
      <c r="GF56" s="141"/>
      <c r="GG56" s="141"/>
      <c r="GH56" s="141"/>
      <c r="GI56" s="141"/>
      <c r="GJ56" s="141"/>
      <c r="GK56" s="141"/>
      <c r="GL56" s="141"/>
      <c r="GM56" s="141"/>
      <c r="GN56" s="141"/>
      <c r="GO56" s="141"/>
      <c r="GP56" s="141"/>
      <c r="GQ56" s="141"/>
      <c r="GR56" s="141"/>
      <c r="GS56" s="141"/>
      <c r="GT56" s="141"/>
      <c r="GU56" s="141"/>
      <c r="GV56" s="141"/>
      <c r="GW56" s="141"/>
      <c r="GX56" s="141"/>
      <c r="GY56" s="141"/>
      <c r="GZ56" s="141"/>
      <c r="HA56" s="141"/>
      <c r="HB56" s="141"/>
      <c r="HC56" s="141"/>
      <c r="HD56" s="141"/>
      <c r="HE56" s="141"/>
      <c r="HF56" s="141"/>
      <c r="HG56" s="141"/>
      <c r="HH56" s="141"/>
      <c r="HI56" s="141"/>
      <c r="HJ56" s="141"/>
      <c r="HK56" s="141"/>
      <c r="HL56" s="141"/>
      <c r="HM56" s="141"/>
      <c r="HN56" s="141"/>
      <c r="HO56" s="141"/>
      <c r="HP56" s="141"/>
      <c r="HQ56" s="141"/>
      <c r="HR56" s="141"/>
      <c r="HS56" s="141"/>
      <c r="HT56" s="141"/>
      <c r="HU56" s="141"/>
      <c r="HV56" s="141"/>
      <c r="HW56" s="141"/>
      <c r="HX56" s="141"/>
      <c r="HY56" s="141"/>
      <c r="HZ56" s="141"/>
      <c r="IA56" s="141"/>
      <c r="IB56" s="141"/>
      <c r="IC56" s="141"/>
      <c r="ID56" s="141"/>
      <c r="IE56" s="141"/>
      <c r="IF56" s="141"/>
      <c r="IG56" s="141"/>
      <c r="IH56" s="141"/>
      <c r="II56" s="141"/>
      <c r="IJ56" s="141"/>
      <c r="IK56" s="141"/>
      <c r="IL56" s="141"/>
      <c r="IM56" s="141"/>
      <c r="IN56" s="141"/>
      <c r="IO56" s="141"/>
      <c r="IP56" s="141"/>
      <c r="IQ56" s="141"/>
      <c r="IR56" s="141"/>
      <c r="IS56" s="141"/>
      <c r="IT56" s="141"/>
      <c r="IU56" s="141"/>
      <c r="IV56" s="141"/>
      <c r="IW56" s="141"/>
    </row>
    <row r="57" customFormat="false" ht="12.75" hidden="false" customHeight="true" outlineLevel="0" collapsed="false">
      <c r="A57" s="141"/>
      <c r="B57" s="178"/>
      <c r="C57" s="178"/>
      <c r="D57" s="178"/>
      <c r="G57" s="166"/>
      <c r="H57" s="166"/>
      <c r="L57" s="141"/>
      <c r="M57" s="141"/>
      <c r="R57" s="169"/>
      <c r="T57" s="141"/>
      <c r="U57" s="134"/>
      <c r="V57" s="141"/>
      <c r="W57" s="141"/>
      <c r="X57" s="141"/>
      <c r="Y57" s="141"/>
      <c r="Z57" s="141"/>
      <c r="AA57" s="164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  <c r="AZ57" s="141"/>
      <c r="BA57" s="141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N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  <c r="CA57" s="141"/>
      <c r="CB57" s="141"/>
      <c r="CC57" s="141"/>
      <c r="CD57" s="141"/>
      <c r="CE57" s="141"/>
      <c r="CF57" s="141"/>
      <c r="CG57" s="141"/>
      <c r="CH57" s="141"/>
      <c r="CI57" s="141"/>
      <c r="CJ57" s="141"/>
      <c r="CK57" s="141"/>
      <c r="CL57" s="141"/>
      <c r="CM57" s="141"/>
      <c r="CN57" s="141"/>
      <c r="CO57" s="141"/>
      <c r="CP57" s="141"/>
      <c r="CQ57" s="141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141"/>
      <c r="EB57" s="141"/>
      <c r="EC57" s="141"/>
      <c r="ED57" s="141"/>
      <c r="EE57" s="141"/>
      <c r="EF57" s="141"/>
      <c r="EG57" s="141"/>
      <c r="EH57" s="141"/>
      <c r="EI57" s="141"/>
      <c r="EJ57" s="141"/>
      <c r="EK57" s="141"/>
      <c r="EL57" s="141"/>
      <c r="EM57" s="141"/>
      <c r="EN57" s="141"/>
      <c r="EO57" s="141"/>
      <c r="EP57" s="141"/>
      <c r="EQ57" s="141"/>
      <c r="ER57" s="141"/>
      <c r="ES57" s="141"/>
      <c r="ET57" s="141"/>
      <c r="EU57" s="141"/>
      <c r="EV57" s="141"/>
      <c r="EW57" s="141"/>
      <c r="EX57" s="141"/>
      <c r="EY57" s="141"/>
      <c r="EZ57" s="141"/>
      <c r="FA57" s="141"/>
      <c r="FB57" s="141"/>
      <c r="FC57" s="141"/>
      <c r="FD57" s="141"/>
      <c r="FE57" s="141"/>
      <c r="FF57" s="141"/>
      <c r="FG57" s="141"/>
      <c r="FH57" s="141"/>
      <c r="FI57" s="141"/>
      <c r="FJ57" s="141"/>
      <c r="FK57" s="141"/>
      <c r="FL57" s="141"/>
      <c r="FM57" s="141"/>
      <c r="FN57" s="141"/>
      <c r="FO57" s="141"/>
      <c r="FP57" s="141"/>
      <c r="FQ57" s="141"/>
      <c r="FR57" s="141"/>
      <c r="FS57" s="141"/>
      <c r="FT57" s="141"/>
      <c r="FU57" s="141"/>
      <c r="FV57" s="141"/>
      <c r="FW57" s="141"/>
      <c r="FX57" s="141"/>
      <c r="FY57" s="141"/>
      <c r="FZ57" s="141"/>
      <c r="GA57" s="141"/>
      <c r="GB57" s="141"/>
      <c r="GC57" s="141"/>
      <c r="GD57" s="141"/>
      <c r="GE57" s="141"/>
      <c r="GF57" s="141"/>
      <c r="GG57" s="141"/>
      <c r="GH57" s="141"/>
      <c r="GI57" s="141"/>
      <c r="GJ57" s="141"/>
      <c r="GK57" s="141"/>
      <c r="GL57" s="141"/>
      <c r="GM57" s="141"/>
      <c r="GN57" s="141"/>
      <c r="GO57" s="141"/>
      <c r="GP57" s="141"/>
      <c r="GQ57" s="141"/>
      <c r="GR57" s="141"/>
      <c r="GS57" s="141"/>
      <c r="GT57" s="141"/>
      <c r="GU57" s="141"/>
      <c r="GV57" s="141"/>
      <c r="GW57" s="141"/>
      <c r="GX57" s="141"/>
      <c r="GY57" s="141"/>
      <c r="GZ57" s="141"/>
      <c r="HA57" s="141"/>
      <c r="HB57" s="141"/>
      <c r="HC57" s="141"/>
      <c r="HD57" s="141"/>
      <c r="HE57" s="141"/>
      <c r="HF57" s="141"/>
      <c r="HG57" s="141"/>
      <c r="HH57" s="141"/>
      <c r="HI57" s="141"/>
      <c r="HJ57" s="141"/>
      <c r="HK57" s="141"/>
      <c r="HL57" s="141"/>
      <c r="HM57" s="141"/>
      <c r="HN57" s="141"/>
      <c r="HO57" s="141"/>
      <c r="HP57" s="141"/>
      <c r="HQ57" s="141"/>
      <c r="HR57" s="141"/>
      <c r="HS57" s="141"/>
      <c r="HT57" s="141"/>
      <c r="HU57" s="141"/>
      <c r="HV57" s="141"/>
      <c r="HW57" s="141"/>
      <c r="HX57" s="141"/>
      <c r="HY57" s="141"/>
      <c r="HZ57" s="141"/>
      <c r="IA57" s="141"/>
      <c r="IB57" s="141"/>
      <c r="IC57" s="141"/>
      <c r="ID57" s="141"/>
      <c r="IE57" s="141"/>
      <c r="IF57" s="141"/>
      <c r="IG57" s="141"/>
      <c r="IH57" s="141"/>
      <c r="II57" s="141"/>
      <c r="IJ57" s="141"/>
      <c r="IK57" s="141"/>
      <c r="IL57" s="141"/>
      <c r="IM57" s="141"/>
      <c r="IN57" s="141"/>
      <c r="IO57" s="141"/>
      <c r="IP57" s="141"/>
      <c r="IQ57" s="141"/>
      <c r="IR57" s="141"/>
      <c r="IS57" s="141"/>
      <c r="IT57" s="141"/>
      <c r="IU57" s="141"/>
      <c r="IV57" s="141"/>
      <c r="IW57" s="141"/>
    </row>
    <row r="58" customFormat="false" ht="12.75" hidden="false" customHeight="true" outlineLevel="0" collapsed="false">
      <c r="A58" s="141"/>
      <c r="B58" s="178"/>
      <c r="C58" s="178"/>
      <c r="D58" s="178"/>
      <c r="G58" s="166"/>
      <c r="H58" s="166"/>
      <c r="L58" s="141"/>
      <c r="M58" s="141"/>
      <c r="R58" s="169"/>
      <c r="T58" s="141"/>
      <c r="U58" s="134"/>
      <c r="V58" s="141"/>
      <c r="W58" s="141"/>
      <c r="X58" s="141"/>
      <c r="Y58" s="141"/>
      <c r="Z58" s="141"/>
      <c r="AA58" s="164"/>
      <c r="AB58" s="141"/>
      <c r="AC58" s="141"/>
      <c r="AD58" s="141"/>
      <c r="AE58" s="141"/>
      <c r="AF58" s="141"/>
      <c r="AG58" s="141"/>
      <c r="AH58" s="141"/>
      <c r="AI58" s="141"/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  <c r="CA58" s="141"/>
      <c r="CB58" s="141"/>
      <c r="CC58" s="141"/>
      <c r="CD58" s="141"/>
      <c r="CE58" s="141"/>
      <c r="CF58" s="141"/>
      <c r="CG58" s="141"/>
      <c r="CH58" s="141"/>
      <c r="CI58" s="141"/>
      <c r="CJ58" s="141"/>
      <c r="CK58" s="141"/>
      <c r="CL58" s="141"/>
      <c r="CM58" s="141"/>
      <c r="CN58" s="141"/>
      <c r="CO58" s="141"/>
      <c r="CP58" s="141"/>
      <c r="CQ58" s="141"/>
      <c r="CR58" s="141"/>
      <c r="CS58" s="141"/>
      <c r="CT58" s="141"/>
      <c r="CU58" s="141"/>
      <c r="CV58" s="141"/>
      <c r="CW58" s="141"/>
      <c r="CX58" s="141"/>
      <c r="CY58" s="141"/>
      <c r="CZ58" s="141"/>
      <c r="DA58" s="141"/>
      <c r="DB58" s="141"/>
      <c r="DC58" s="141"/>
      <c r="DD58" s="141"/>
      <c r="DE58" s="141"/>
      <c r="DF58" s="141"/>
      <c r="DG58" s="141"/>
      <c r="DH58" s="141"/>
      <c r="DI58" s="141"/>
      <c r="DJ58" s="141"/>
      <c r="DK58" s="141"/>
      <c r="DL58" s="141"/>
      <c r="DM58" s="141"/>
      <c r="DN58" s="141"/>
      <c r="DO58" s="141"/>
      <c r="DP58" s="141"/>
      <c r="DQ58" s="141"/>
      <c r="DR58" s="141"/>
      <c r="DS58" s="141"/>
      <c r="DT58" s="141"/>
      <c r="DU58" s="141"/>
      <c r="DV58" s="141"/>
      <c r="DW58" s="141"/>
      <c r="DX58" s="141"/>
      <c r="DY58" s="141"/>
      <c r="DZ58" s="141"/>
      <c r="EA58" s="141"/>
      <c r="EB58" s="141"/>
      <c r="EC58" s="141"/>
      <c r="ED58" s="141"/>
      <c r="EE58" s="141"/>
      <c r="EF58" s="141"/>
      <c r="EG58" s="141"/>
      <c r="EH58" s="141"/>
      <c r="EI58" s="141"/>
      <c r="EJ58" s="141"/>
      <c r="EK58" s="141"/>
      <c r="EL58" s="141"/>
      <c r="EM58" s="141"/>
      <c r="EN58" s="141"/>
      <c r="EO58" s="141"/>
      <c r="EP58" s="141"/>
      <c r="EQ58" s="141"/>
      <c r="ER58" s="141"/>
      <c r="ES58" s="141"/>
      <c r="ET58" s="141"/>
      <c r="EU58" s="141"/>
      <c r="EV58" s="141"/>
      <c r="EW58" s="141"/>
      <c r="EX58" s="141"/>
      <c r="EY58" s="141"/>
      <c r="EZ58" s="141"/>
      <c r="FA58" s="141"/>
      <c r="FB58" s="141"/>
      <c r="FC58" s="141"/>
      <c r="FD58" s="141"/>
      <c r="FE58" s="141"/>
      <c r="FF58" s="141"/>
      <c r="FG58" s="141"/>
      <c r="FH58" s="141"/>
      <c r="FI58" s="141"/>
      <c r="FJ58" s="141"/>
      <c r="FK58" s="141"/>
      <c r="FL58" s="141"/>
      <c r="FM58" s="141"/>
      <c r="FN58" s="141"/>
      <c r="FO58" s="141"/>
      <c r="FP58" s="141"/>
      <c r="FQ58" s="141"/>
      <c r="FR58" s="141"/>
      <c r="FS58" s="141"/>
      <c r="FT58" s="141"/>
      <c r="FU58" s="141"/>
      <c r="FV58" s="141"/>
      <c r="FW58" s="141"/>
      <c r="FX58" s="141"/>
      <c r="FY58" s="141"/>
      <c r="FZ58" s="141"/>
      <c r="GA58" s="141"/>
      <c r="GB58" s="141"/>
      <c r="GC58" s="141"/>
      <c r="GD58" s="141"/>
      <c r="GE58" s="141"/>
      <c r="GF58" s="141"/>
      <c r="GG58" s="141"/>
      <c r="GH58" s="141"/>
      <c r="GI58" s="141"/>
      <c r="GJ58" s="141"/>
      <c r="GK58" s="141"/>
      <c r="GL58" s="141"/>
      <c r="GM58" s="141"/>
      <c r="GN58" s="141"/>
      <c r="GO58" s="141"/>
      <c r="GP58" s="141"/>
      <c r="GQ58" s="141"/>
      <c r="GR58" s="141"/>
      <c r="GS58" s="141"/>
      <c r="GT58" s="141"/>
      <c r="GU58" s="141"/>
      <c r="GV58" s="141"/>
      <c r="GW58" s="141"/>
      <c r="GX58" s="141"/>
      <c r="GY58" s="141"/>
      <c r="GZ58" s="141"/>
      <c r="HA58" s="141"/>
      <c r="HB58" s="141"/>
      <c r="HC58" s="141"/>
      <c r="HD58" s="141"/>
      <c r="HE58" s="141"/>
      <c r="HF58" s="141"/>
      <c r="HG58" s="141"/>
      <c r="HH58" s="141"/>
      <c r="HI58" s="141"/>
      <c r="HJ58" s="141"/>
      <c r="HK58" s="141"/>
      <c r="HL58" s="141"/>
      <c r="HM58" s="141"/>
      <c r="HN58" s="141"/>
      <c r="HO58" s="141"/>
      <c r="HP58" s="141"/>
      <c r="HQ58" s="141"/>
      <c r="HR58" s="141"/>
      <c r="HS58" s="141"/>
      <c r="HT58" s="141"/>
      <c r="HU58" s="141"/>
      <c r="HV58" s="141"/>
      <c r="HW58" s="141"/>
      <c r="HX58" s="141"/>
      <c r="HY58" s="141"/>
      <c r="HZ58" s="141"/>
      <c r="IA58" s="141"/>
      <c r="IB58" s="141"/>
      <c r="IC58" s="141"/>
      <c r="ID58" s="141"/>
      <c r="IE58" s="141"/>
      <c r="IF58" s="141"/>
      <c r="IG58" s="141"/>
      <c r="IH58" s="141"/>
      <c r="II58" s="141"/>
      <c r="IJ58" s="141"/>
      <c r="IK58" s="141"/>
      <c r="IL58" s="141"/>
      <c r="IM58" s="141"/>
      <c r="IN58" s="141"/>
      <c r="IO58" s="141"/>
      <c r="IP58" s="141"/>
      <c r="IQ58" s="141"/>
      <c r="IR58" s="141"/>
      <c r="IS58" s="141"/>
      <c r="IT58" s="141"/>
      <c r="IU58" s="141"/>
      <c r="IV58" s="141"/>
      <c r="IW58" s="141"/>
    </row>
    <row r="59" customFormat="false" ht="12.75" hidden="false" customHeight="true" outlineLevel="0" collapsed="false">
      <c r="A59" s="141"/>
      <c r="B59" s="178"/>
      <c r="C59" s="178"/>
      <c r="D59" s="178"/>
      <c r="G59" s="166"/>
      <c r="H59" s="166"/>
      <c r="L59" s="141"/>
      <c r="M59" s="141"/>
      <c r="R59" s="169"/>
      <c r="T59" s="141"/>
      <c r="U59" s="134"/>
      <c r="V59" s="141"/>
      <c r="W59" s="141"/>
      <c r="X59" s="141"/>
      <c r="Y59" s="141"/>
      <c r="Z59" s="141"/>
      <c r="AA59" s="164"/>
      <c r="AB59" s="141"/>
      <c r="AC59" s="141"/>
      <c r="AD59" s="141"/>
      <c r="AE59" s="141"/>
      <c r="AF59" s="141"/>
      <c r="AG59" s="141"/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1"/>
      <c r="BG59" s="141"/>
      <c r="BH59" s="141"/>
      <c r="BI59" s="141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141"/>
      <c r="BU59" s="141"/>
      <c r="BV59" s="141"/>
      <c r="BW59" s="141"/>
      <c r="BX59" s="141"/>
      <c r="BY59" s="141"/>
      <c r="BZ59" s="141"/>
      <c r="CA59" s="141"/>
      <c r="CB59" s="141"/>
      <c r="CC59" s="141"/>
      <c r="CD59" s="141"/>
      <c r="CE59" s="141"/>
      <c r="CF59" s="141"/>
      <c r="CG59" s="141"/>
      <c r="CH59" s="141"/>
      <c r="CI59" s="141"/>
      <c r="CJ59" s="141"/>
      <c r="CK59" s="141"/>
      <c r="CL59" s="141"/>
      <c r="CM59" s="141"/>
      <c r="CN59" s="141"/>
      <c r="CO59" s="141"/>
      <c r="CP59" s="141"/>
      <c r="CQ59" s="141"/>
      <c r="CR59" s="141"/>
      <c r="CS59" s="141"/>
      <c r="CT59" s="141"/>
      <c r="CU59" s="141"/>
      <c r="CV59" s="141"/>
      <c r="CW59" s="141"/>
      <c r="CX59" s="141"/>
      <c r="CY59" s="141"/>
      <c r="CZ59" s="141"/>
      <c r="DA59" s="141"/>
      <c r="DB59" s="141"/>
      <c r="DC59" s="141"/>
      <c r="DD59" s="141"/>
      <c r="DE59" s="141"/>
      <c r="DF59" s="141"/>
      <c r="DG59" s="141"/>
      <c r="DH59" s="141"/>
      <c r="DI59" s="141"/>
      <c r="DJ59" s="141"/>
      <c r="DK59" s="141"/>
      <c r="DL59" s="141"/>
      <c r="DM59" s="141"/>
      <c r="DN59" s="141"/>
      <c r="DO59" s="141"/>
      <c r="DP59" s="141"/>
      <c r="DQ59" s="141"/>
      <c r="DR59" s="141"/>
      <c r="DS59" s="141"/>
      <c r="DT59" s="141"/>
      <c r="DU59" s="141"/>
      <c r="DV59" s="141"/>
      <c r="DW59" s="141"/>
      <c r="DX59" s="141"/>
      <c r="DY59" s="141"/>
      <c r="DZ59" s="141"/>
      <c r="EA59" s="141"/>
      <c r="EB59" s="141"/>
      <c r="EC59" s="141"/>
      <c r="ED59" s="141"/>
      <c r="EE59" s="141"/>
      <c r="EF59" s="141"/>
      <c r="EG59" s="141"/>
      <c r="EH59" s="141"/>
      <c r="EI59" s="141"/>
      <c r="EJ59" s="141"/>
      <c r="EK59" s="141"/>
      <c r="EL59" s="141"/>
      <c r="EM59" s="141"/>
      <c r="EN59" s="141"/>
      <c r="EO59" s="141"/>
      <c r="EP59" s="141"/>
      <c r="EQ59" s="141"/>
      <c r="ER59" s="141"/>
      <c r="ES59" s="141"/>
      <c r="ET59" s="141"/>
      <c r="EU59" s="141"/>
      <c r="EV59" s="141"/>
      <c r="EW59" s="141"/>
      <c r="EX59" s="141"/>
      <c r="EY59" s="141"/>
      <c r="EZ59" s="141"/>
      <c r="FA59" s="141"/>
      <c r="FB59" s="141"/>
      <c r="FC59" s="141"/>
      <c r="FD59" s="141"/>
      <c r="FE59" s="141"/>
      <c r="FF59" s="141"/>
      <c r="FG59" s="141"/>
      <c r="FH59" s="141"/>
      <c r="FI59" s="141"/>
      <c r="FJ59" s="141"/>
      <c r="FK59" s="141"/>
      <c r="FL59" s="141"/>
      <c r="FM59" s="141"/>
      <c r="FN59" s="141"/>
      <c r="FO59" s="141"/>
      <c r="FP59" s="141"/>
      <c r="FQ59" s="141"/>
      <c r="FR59" s="141"/>
      <c r="FS59" s="141"/>
      <c r="FT59" s="141"/>
      <c r="FU59" s="141"/>
      <c r="FV59" s="141"/>
      <c r="FW59" s="141"/>
      <c r="FX59" s="141"/>
      <c r="FY59" s="141"/>
      <c r="FZ59" s="141"/>
      <c r="GA59" s="141"/>
      <c r="GB59" s="141"/>
      <c r="GC59" s="141"/>
      <c r="GD59" s="141"/>
      <c r="GE59" s="141"/>
      <c r="GF59" s="141"/>
      <c r="GG59" s="141"/>
      <c r="GH59" s="141"/>
      <c r="GI59" s="141"/>
      <c r="GJ59" s="141"/>
      <c r="GK59" s="141"/>
      <c r="GL59" s="141"/>
      <c r="GM59" s="141"/>
      <c r="GN59" s="141"/>
      <c r="GO59" s="141"/>
      <c r="GP59" s="141"/>
      <c r="GQ59" s="141"/>
      <c r="GR59" s="141"/>
      <c r="GS59" s="141"/>
      <c r="GT59" s="141"/>
      <c r="GU59" s="141"/>
      <c r="GV59" s="141"/>
      <c r="GW59" s="141"/>
      <c r="GX59" s="141"/>
      <c r="GY59" s="141"/>
      <c r="GZ59" s="141"/>
      <c r="HA59" s="141"/>
      <c r="HB59" s="141"/>
      <c r="HC59" s="141"/>
      <c r="HD59" s="141"/>
      <c r="HE59" s="141"/>
      <c r="HF59" s="141"/>
      <c r="HG59" s="141"/>
      <c r="HH59" s="141"/>
      <c r="HI59" s="141"/>
      <c r="HJ59" s="141"/>
      <c r="HK59" s="141"/>
      <c r="HL59" s="141"/>
      <c r="HM59" s="141"/>
      <c r="HN59" s="141"/>
      <c r="HO59" s="141"/>
      <c r="HP59" s="141"/>
      <c r="HQ59" s="141"/>
      <c r="HR59" s="141"/>
      <c r="HS59" s="141"/>
      <c r="HT59" s="141"/>
      <c r="HU59" s="141"/>
      <c r="HV59" s="141"/>
      <c r="HW59" s="141"/>
      <c r="HX59" s="141"/>
      <c r="HY59" s="141"/>
      <c r="HZ59" s="141"/>
      <c r="IA59" s="141"/>
      <c r="IB59" s="141"/>
      <c r="IC59" s="141"/>
      <c r="ID59" s="141"/>
      <c r="IE59" s="141"/>
      <c r="IF59" s="141"/>
      <c r="IG59" s="141"/>
      <c r="IH59" s="141"/>
      <c r="II59" s="141"/>
      <c r="IJ59" s="141"/>
      <c r="IK59" s="141"/>
      <c r="IL59" s="141"/>
      <c r="IM59" s="141"/>
      <c r="IN59" s="141"/>
      <c r="IO59" s="141"/>
      <c r="IP59" s="141"/>
      <c r="IQ59" s="141"/>
      <c r="IR59" s="141"/>
      <c r="IS59" s="141"/>
      <c r="IT59" s="141"/>
      <c r="IU59" s="141"/>
      <c r="IV59" s="141"/>
      <c r="IW59" s="141"/>
    </row>
    <row r="60" customFormat="false" ht="12.75" hidden="false" customHeight="true" outlineLevel="0" collapsed="false">
      <c r="A60" s="141"/>
      <c r="B60" s="178"/>
      <c r="C60" s="178"/>
      <c r="D60" s="178"/>
      <c r="G60" s="166"/>
      <c r="H60" s="166"/>
      <c r="L60" s="141"/>
      <c r="M60" s="141"/>
      <c r="R60" s="169"/>
      <c r="T60" s="141"/>
      <c r="U60" s="134"/>
      <c r="V60" s="141"/>
      <c r="W60" s="141"/>
      <c r="X60" s="141"/>
      <c r="Y60" s="141"/>
      <c r="Z60" s="141"/>
      <c r="AA60" s="164"/>
      <c r="AB60" s="141"/>
      <c r="AC60" s="141"/>
      <c r="AD60" s="141"/>
      <c r="AE60" s="141"/>
      <c r="AF60" s="141"/>
      <c r="AG60" s="141"/>
      <c r="AH60" s="141"/>
      <c r="AI60" s="141"/>
      <c r="AJ60" s="141"/>
      <c r="AK60" s="141"/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  <c r="AZ60" s="141"/>
      <c r="BA60" s="141"/>
      <c r="BB60" s="141"/>
      <c r="BC60" s="141"/>
      <c r="BD60" s="141"/>
      <c r="BE60" s="141"/>
      <c r="BF60" s="141"/>
      <c r="BG60" s="141"/>
      <c r="BH60" s="141"/>
      <c r="BI60" s="141"/>
      <c r="BJ60" s="141"/>
      <c r="BK60" s="141"/>
      <c r="BL60" s="141"/>
      <c r="BM60" s="141"/>
      <c r="BN60" s="141"/>
      <c r="BO60" s="141"/>
      <c r="BP60" s="141"/>
      <c r="BQ60" s="141"/>
      <c r="BR60" s="141"/>
      <c r="BS60" s="141"/>
      <c r="BT60" s="141"/>
      <c r="BU60" s="141"/>
      <c r="BV60" s="141"/>
      <c r="BW60" s="141"/>
      <c r="BX60" s="141"/>
      <c r="BY60" s="141"/>
      <c r="BZ60" s="141"/>
      <c r="CA60" s="141"/>
      <c r="CB60" s="141"/>
      <c r="CC60" s="141"/>
      <c r="CD60" s="141"/>
      <c r="CE60" s="141"/>
      <c r="CF60" s="141"/>
      <c r="CG60" s="141"/>
      <c r="CH60" s="141"/>
      <c r="CI60" s="141"/>
      <c r="CJ60" s="141"/>
      <c r="CK60" s="141"/>
      <c r="CL60" s="141"/>
      <c r="CM60" s="141"/>
      <c r="CN60" s="141"/>
      <c r="CO60" s="141"/>
      <c r="CP60" s="141"/>
      <c r="CQ60" s="141"/>
      <c r="CR60" s="141"/>
      <c r="CS60" s="141"/>
      <c r="CT60" s="141"/>
      <c r="CU60" s="141"/>
      <c r="CV60" s="141"/>
      <c r="CW60" s="141"/>
      <c r="CX60" s="141"/>
      <c r="CY60" s="141"/>
      <c r="CZ60" s="141"/>
      <c r="DA60" s="141"/>
      <c r="DB60" s="141"/>
      <c r="DC60" s="141"/>
      <c r="DD60" s="141"/>
      <c r="DE60" s="141"/>
      <c r="DF60" s="141"/>
      <c r="DG60" s="141"/>
      <c r="DH60" s="141"/>
      <c r="DI60" s="141"/>
      <c r="DJ60" s="141"/>
      <c r="DK60" s="141"/>
      <c r="DL60" s="141"/>
      <c r="DM60" s="141"/>
      <c r="DN60" s="141"/>
      <c r="DO60" s="141"/>
      <c r="DP60" s="141"/>
      <c r="DQ60" s="141"/>
      <c r="DR60" s="141"/>
      <c r="DS60" s="141"/>
      <c r="DT60" s="141"/>
      <c r="DU60" s="141"/>
      <c r="DV60" s="141"/>
      <c r="DW60" s="141"/>
      <c r="DX60" s="141"/>
      <c r="DY60" s="141"/>
      <c r="DZ60" s="141"/>
      <c r="EA60" s="141"/>
      <c r="EB60" s="141"/>
      <c r="EC60" s="141"/>
      <c r="ED60" s="141"/>
      <c r="EE60" s="141"/>
      <c r="EF60" s="141"/>
      <c r="EG60" s="141"/>
      <c r="EH60" s="141"/>
      <c r="EI60" s="141"/>
      <c r="EJ60" s="141"/>
      <c r="EK60" s="141"/>
      <c r="EL60" s="141"/>
      <c r="EM60" s="141"/>
      <c r="EN60" s="141"/>
      <c r="EO60" s="141"/>
      <c r="EP60" s="141"/>
      <c r="EQ60" s="141"/>
      <c r="ER60" s="141"/>
      <c r="ES60" s="141"/>
      <c r="ET60" s="141"/>
      <c r="EU60" s="141"/>
      <c r="EV60" s="141"/>
      <c r="EW60" s="141"/>
      <c r="EX60" s="141"/>
      <c r="EY60" s="141"/>
      <c r="EZ60" s="141"/>
      <c r="FA60" s="141"/>
      <c r="FB60" s="141"/>
      <c r="FC60" s="141"/>
      <c r="FD60" s="141"/>
      <c r="FE60" s="141"/>
      <c r="FF60" s="141"/>
      <c r="FG60" s="141"/>
      <c r="FH60" s="141"/>
      <c r="FI60" s="141"/>
      <c r="FJ60" s="141"/>
      <c r="FK60" s="141"/>
      <c r="FL60" s="141"/>
      <c r="FM60" s="141"/>
      <c r="FN60" s="141"/>
      <c r="FO60" s="141"/>
      <c r="FP60" s="141"/>
      <c r="FQ60" s="141"/>
      <c r="FR60" s="141"/>
      <c r="FS60" s="141"/>
      <c r="FT60" s="141"/>
      <c r="FU60" s="141"/>
      <c r="FV60" s="141"/>
      <c r="FW60" s="141"/>
      <c r="FX60" s="141"/>
      <c r="FY60" s="141"/>
      <c r="FZ60" s="141"/>
      <c r="GA60" s="141"/>
      <c r="GB60" s="141"/>
      <c r="GC60" s="141"/>
      <c r="GD60" s="141"/>
      <c r="GE60" s="141"/>
      <c r="GF60" s="141"/>
      <c r="GG60" s="141"/>
      <c r="GH60" s="141"/>
      <c r="GI60" s="141"/>
      <c r="GJ60" s="141"/>
      <c r="GK60" s="141"/>
      <c r="GL60" s="141"/>
      <c r="GM60" s="141"/>
      <c r="GN60" s="141"/>
      <c r="GO60" s="141"/>
      <c r="GP60" s="141"/>
      <c r="GQ60" s="141"/>
      <c r="GR60" s="141"/>
      <c r="GS60" s="141"/>
      <c r="GT60" s="141"/>
      <c r="GU60" s="141"/>
      <c r="GV60" s="141"/>
      <c r="GW60" s="141"/>
      <c r="GX60" s="141"/>
      <c r="GY60" s="141"/>
      <c r="GZ60" s="141"/>
      <c r="HA60" s="141"/>
      <c r="HB60" s="141"/>
      <c r="HC60" s="141"/>
      <c r="HD60" s="141"/>
      <c r="HE60" s="141"/>
      <c r="HF60" s="141"/>
      <c r="HG60" s="141"/>
      <c r="HH60" s="141"/>
      <c r="HI60" s="141"/>
      <c r="HJ60" s="141"/>
      <c r="HK60" s="141"/>
      <c r="HL60" s="141"/>
      <c r="HM60" s="141"/>
      <c r="HN60" s="141"/>
      <c r="HO60" s="141"/>
      <c r="HP60" s="141"/>
      <c r="HQ60" s="141"/>
      <c r="HR60" s="141"/>
      <c r="HS60" s="141"/>
      <c r="HT60" s="141"/>
      <c r="HU60" s="141"/>
      <c r="HV60" s="141"/>
      <c r="HW60" s="141"/>
      <c r="HX60" s="141"/>
      <c r="HY60" s="141"/>
      <c r="HZ60" s="141"/>
      <c r="IA60" s="141"/>
      <c r="IB60" s="141"/>
      <c r="IC60" s="141"/>
      <c r="ID60" s="141"/>
      <c r="IE60" s="141"/>
      <c r="IF60" s="141"/>
      <c r="IG60" s="141"/>
      <c r="IH60" s="141"/>
      <c r="II60" s="141"/>
      <c r="IJ60" s="141"/>
      <c r="IK60" s="141"/>
      <c r="IL60" s="141"/>
      <c r="IM60" s="141"/>
      <c r="IN60" s="141"/>
      <c r="IO60" s="141"/>
      <c r="IP60" s="141"/>
      <c r="IQ60" s="141"/>
      <c r="IR60" s="141"/>
      <c r="IS60" s="141"/>
      <c r="IT60" s="141"/>
      <c r="IU60" s="141"/>
      <c r="IV60" s="141"/>
      <c r="IW60" s="141"/>
    </row>
    <row r="61" customFormat="false" ht="12.75" hidden="false" customHeight="true" outlineLevel="0" collapsed="false">
      <c r="A61" s="141"/>
      <c r="B61" s="178"/>
      <c r="C61" s="178"/>
      <c r="D61" s="178"/>
      <c r="G61" s="166"/>
      <c r="H61" s="166"/>
      <c r="L61" s="141"/>
      <c r="M61" s="141"/>
      <c r="R61" s="169"/>
      <c r="T61" s="141"/>
      <c r="U61" s="134"/>
      <c r="V61" s="141"/>
      <c r="W61" s="141"/>
      <c r="X61" s="141"/>
      <c r="Y61" s="141"/>
      <c r="Z61" s="141"/>
      <c r="AA61" s="164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1"/>
      <c r="BD61" s="141"/>
      <c r="BE61" s="141"/>
      <c r="BF61" s="141"/>
      <c r="BG61" s="141"/>
      <c r="BH61" s="141"/>
      <c r="BI61" s="141"/>
      <c r="BJ61" s="141"/>
      <c r="BK61" s="141"/>
      <c r="BL61" s="141"/>
      <c r="BM61" s="141"/>
      <c r="BN61" s="141"/>
      <c r="BO61" s="141"/>
      <c r="BP61" s="141"/>
      <c r="BQ61" s="141"/>
      <c r="BR61" s="141"/>
      <c r="BS61" s="141"/>
      <c r="BT61" s="141"/>
      <c r="BU61" s="141"/>
      <c r="BV61" s="141"/>
      <c r="BW61" s="141"/>
      <c r="BX61" s="141"/>
      <c r="BY61" s="141"/>
      <c r="BZ61" s="141"/>
      <c r="CA61" s="141"/>
      <c r="CB61" s="141"/>
      <c r="CC61" s="141"/>
      <c r="CD61" s="141"/>
      <c r="CE61" s="141"/>
      <c r="CF61" s="141"/>
      <c r="CG61" s="141"/>
      <c r="CH61" s="141"/>
      <c r="CI61" s="141"/>
      <c r="CJ61" s="141"/>
      <c r="CK61" s="141"/>
      <c r="CL61" s="141"/>
      <c r="CM61" s="141"/>
      <c r="CN61" s="141"/>
      <c r="CO61" s="141"/>
      <c r="CP61" s="141"/>
      <c r="CQ61" s="141"/>
      <c r="CR61" s="141"/>
      <c r="CS61" s="141"/>
      <c r="CT61" s="141"/>
      <c r="CU61" s="141"/>
      <c r="CV61" s="141"/>
      <c r="CW61" s="141"/>
      <c r="CX61" s="141"/>
      <c r="CY61" s="141"/>
      <c r="CZ61" s="141"/>
      <c r="DA61" s="141"/>
      <c r="DB61" s="141"/>
      <c r="DC61" s="141"/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1"/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141"/>
      <c r="EB61" s="141"/>
      <c r="EC61" s="141"/>
      <c r="ED61" s="141"/>
      <c r="EE61" s="141"/>
      <c r="EF61" s="141"/>
      <c r="EG61" s="141"/>
      <c r="EH61" s="141"/>
      <c r="EI61" s="141"/>
      <c r="EJ61" s="141"/>
      <c r="EK61" s="141"/>
      <c r="EL61" s="141"/>
      <c r="EM61" s="141"/>
      <c r="EN61" s="141"/>
      <c r="EO61" s="141"/>
      <c r="EP61" s="141"/>
      <c r="EQ61" s="141"/>
      <c r="ER61" s="141"/>
      <c r="ES61" s="141"/>
      <c r="ET61" s="141"/>
      <c r="EU61" s="141"/>
      <c r="EV61" s="141"/>
      <c r="EW61" s="141"/>
      <c r="EX61" s="141"/>
      <c r="EY61" s="141"/>
      <c r="EZ61" s="141"/>
      <c r="FA61" s="141"/>
      <c r="FB61" s="141"/>
      <c r="FC61" s="141"/>
      <c r="FD61" s="141"/>
      <c r="FE61" s="141"/>
      <c r="FF61" s="141"/>
      <c r="FG61" s="141"/>
      <c r="FH61" s="141"/>
      <c r="FI61" s="141"/>
      <c r="FJ61" s="141"/>
      <c r="FK61" s="141"/>
      <c r="FL61" s="141"/>
      <c r="FM61" s="141"/>
      <c r="FN61" s="141"/>
      <c r="FO61" s="141"/>
      <c r="FP61" s="141"/>
      <c r="FQ61" s="141"/>
      <c r="FR61" s="141"/>
      <c r="FS61" s="141"/>
      <c r="FT61" s="141"/>
      <c r="FU61" s="141"/>
      <c r="FV61" s="141"/>
      <c r="FW61" s="141"/>
      <c r="FX61" s="141"/>
      <c r="FY61" s="141"/>
      <c r="FZ61" s="141"/>
      <c r="GA61" s="141"/>
      <c r="GB61" s="141"/>
      <c r="GC61" s="141"/>
      <c r="GD61" s="141"/>
      <c r="GE61" s="141"/>
      <c r="GF61" s="141"/>
      <c r="GG61" s="141"/>
      <c r="GH61" s="141"/>
      <c r="GI61" s="141"/>
      <c r="GJ61" s="141"/>
      <c r="GK61" s="141"/>
      <c r="GL61" s="141"/>
      <c r="GM61" s="141"/>
      <c r="GN61" s="141"/>
      <c r="GO61" s="141"/>
      <c r="GP61" s="141"/>
      <c r="GQ61" s="141"/>
      <c r="GR61" s="141"/>
      <c r="GS61" s="141"/>
      <c r="GT61" s="141"/>
      <c r="GU61" s="141"/>
      <c r="GV61" s="141"/>
      <c r="GW61" s="141"/>
      <c r="GX61" s="141"/>
      <c r="GY61" s="141"/>
      <c r="GZ61" s="141"/>
      <c r="HA61" s="141"/>
      <c r="HB61" s="141"/>
      <c r="HC61" s="141"/>
      <c r="HD61" s="141"/>
      <c r="HE61" s="141"/>
      <c r="HF61" s="141"/>
      <c r="HG61" s="141"/>
      <c r="HH61" s="141"/>
      <c r="HI61" s="141"/>
      <c r="HJ61" s="141"/>
      <c r="HK61" s="141"/>
      <c r="HL61" s="141"/>
      <c r="HM61" s="141"/>
      <c r="HN61" s="141"/>
      <c r="HO61" s="141"/>
      <c r="HP61" s="141"/>
      <c r="HQ61" s="141"/>
      <c r="HR61" s="141"/>
      <c r="HS61" s="141"/>
      <c r="HT61" s="141"/>
      <c r="HU61" s="141"/>
      <c r="HV61" s="141"/>
      <c r="HW61" s="141"/>
      <c r="HX61" s="141"/>
      <c r="HY61" s="141"/>
      <c r="HZ61" s="141"/>
      <c r="IA61" s="141"/>
      <c r="IB61" s="141"/>
      <c r="IC61" s="141"/>
      <c r="ID61" s="141"/>
      <c r="IE61" s="141"/>
      <c r="IF61" s="141"/>
      <c r="IG61" s="141"/>
      <c r="IH61" s="141"/>
      <c r="II61" s="141"/>
      <c r="IJ61" s="141"/>
      <c r="IK61" s="141"/>
      <c r="IL61" s="141"/>
      <c r="IM61" s="141"/>
      <c r="IN61" s="141"/>
      <c r="IO61" s="141"/>
      <c r="IP61" s="141"/>
      <c r="IQ61" s="141"/>
      <c r="IR61" s="141"/>
      <c r="IS61" s="141"/>
      <c r="IT61" s="141"/>
      <c r="IU61" s="141"/>
      <c r="IV61" s="141"/>
      <c r="IW61" s="141"/>
    </row>
    <row r="62" customFormat="false" ht="12.75" hidden="false" customHeight="true" outlineLevel="0" collapsed="false">
      <c r="A62" s="141"/>
      <c r="B62" s="178"/>
      <c r="C62" s="178"/>
      <c r="D62" s="178"/>
      <c r="G62" s="166"/>
      <c r="H62" s="166"/>
      <c r="L62" s="141"/>
      <c r="M62" s="141"/>
      <c r="R62" s="169"/>
      <c r="T62" s="141"/>
      <c r="U62" s="134"/>
      <c r="V62" s="141"/>
      <c r="W62" s="141"/>
      <c r="X62" s="141"/>
      <c r="Y62" s="141"/>
      <c r="Z62" s="141"/>
      <c r="AA62" s="164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1"/>
      <c r="BG62" s="141"/>
      <c r="BH62" s="141"/>
      <c r="BI62" s="141"/>
      <c r="BJ62" s="141"/>
      <c r="BK62" s="141"/>
      <c r="BL62" s="141"/>
      <c r="BM62" s="141"/>
      <c r="BN62" s="141"/>
      <c r="BO62" s="141"/>
      <c r="BP62" s="141"/>
      <c r="BQ62" s="141"/>
      <c r="BR62" s="141"/>
      <c r="BS62" s="141"/>
      <c r="BT62" s="141"/>
      <c r="BU62" s="141"/>
      <c r="BV62" s="141"/>
      <c r="BW62" s="141"/>
      <c r="BX62" s="141"/>
      <c r="BY62" s="141"/>
      <c r="BZ62" s="141"/>
      <c r="CA62" s="141"/>
      <c r="CB62" s="141"/>
      <c r="CC62" s="141"/>
      <c r="CD62" s="141"/>
      <c r="CE62" s="141"/>
      <c r="CF62" s="141"/>
      <c r="CG62" s="141"/>
      <c r="CH62" s="141"/>
      <c r="CI62" s="141"/>
      <c r="CJ62" s="141"/>
      <c r="CK62" s="141"/>
      <c r="CL62" s="141"/>
      <c r="CM62" s="141"/>
      <c r="CN62" s="141"/>
      <c r="CO62" s="141"/>
      <c r="CP62" s="141"/>
      <c r="CQ62" s="141"/>
      <c r="CR62" s="141"/>
      <c r="CS62" s="141"/>
      <c r="CT62" s="141"/>
      <c r="CU62" s="141"/>
      <c r="CV62" s="141"/>
      <c r="CW62" s="141"/>
      <c r="CX62" s="141"/>
      <c r="CY62" s="141"/>
      <c r="CZ62" s="141"/>
      <c r="DA62" s="141"/>
      <c r="DB62" s="141"/>
      <c r="DC62" s="141"/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1"/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141"/>
      <c r="EB62" s="141"/>
      <c r="EC62" s="141"/>
      <c r="ED62" s="141"/>
      <c r="EE62" s="141"/>
      <c r="EF62" s="141"/>
      <c r="EG62" s="141"/>
      <c r="EH62" s="141"/>
      <c r="EI62" s="141"/>
      <c r="EJ62" s="141"/>
      <c r="EK62" s="141"/>
      <c r="EL62" s="141"/>
      <c r="EM62" s="141"/>
      <c r="EN62" s="141"/>
      <c r="EO62" s="141"/>
      <c r="EP62" s="141"/>
      <c r="EQ62" s="141"/>
      <c r="ER62" s="141"/>
      <c r="ES62" s="141"/>
      <c r="ET62" s="141"/>
      <c r="EU62" s="141"/>
      <c r="EV62" s="141"/>
      <c r="EW62" s="141"/>
      <c r="EX62" s="141"/>
      <c r="EY62" s="141"/>
      <c r="EZ62" s="141"/>
      <c r="FA62" s="141"/>
      <c r="FB62" s="141"/>
      <c r="FC62" s="141"/>
      <c r="FD62" s="141"/>
      <c r="FE62" s="141"/>
      <c r="FF62" s="141"/>
      <c r="FG62" s="141"/>
      <c r="FH62" s="141"/>
      <c r="FI62" s="141"/>
      <c r="FJ62" s="141"/>
      <c r="FK62" s="141"/>
      <c r="FL62" s="141"/>
      <c r="FM62" s="141"/>
      <c r="FN62" s="141"/>
      <c r="FO62" s="141"/>
      <c r="FP62" s="141"/>
      <c r="FQ62" s="141"/>
      <c r="FR62" s="141"/>
      <c r="FS62" s="141"/>
      <c r="FT62" s="141"/>
      <c r="FU62" s="141"/>
      <c r="FV62" s="141"/>
      <c r="FW62" s="141"/>
      <c r="FX62" s="141"/>
      <c r="FY62" s="141"/>
      <c r="FZ62" s="141"/>
      <c r="GA62" s="141"/>
      <c r="GB62" s="141"/>
      <c r="GC62" s="141"/>
      <c r="GD62" s="141"/>
      <c r="GE62" s="141"/>
      <c r="GF62" s="141"/>
      <c r="GG62" s="141"/>
      <c r="GH62" s="141"/>
      <c r="GI62" s="141"/>
      <c r="GJ62" s="141"/>
      <c r="GK62" s="141"/>
      <c r="GL62" s="141"/>
      <c r="GM62" s="141"/>
      <c r="GN62" s="141"/>
      <c r="GO62" s="141"/>
      <c r="GP62" s="141"/>
      <c r="GQ62" s="141"/>
      <c r="GR62" s="141"/>
      <c r="GS62" s="141"/>
      <c r="GT62" s="141"/>
      <c r="GU62" s="141"/>
      <c r="GV62" s="141"/>
      <c r="GW62" s="141"/>
      <c r="GX62" s="141"/>
      <c r="GY62" s="141"/>
      <c r="GZ62" s="141"/>
      <c r="HA62" s="141"/>
      <c r="HB62" s="141"/>
      <c r="HC62" s="141"/>
      <c r="HD62" s="141"/>
      <c r="HE62" s="141"/>
      <c r="HF62" s="141"/>
      <c r="HG62" s="141"/>
      <c r="HH62" s="141"/>
      <c r="HI62" s="141"/>
      <c r="HJ62" s="141"/>
      <c r="HK62" s="141"/>
      <c r="HL62" s="141"/>
      <c r="HM62" s="141"/>
      <c r="HN62" s="141"/>
      <c r="HO62" s="141"/>
      <c r="HP62" s="141"/>
      <c r="HQ62" s="141"/>
      <c r="HR62" s="141"/>
      <c r="HS62" s="141"/>
      <c r="HT62" s="141"/>
      <c r="HU62" s="141"/>
      <c r="HV62" s="141"/>
      <c r="HW62" s="141"/>
      <c r="HX62" s="141"/>
      <c r="HY62" s="141"/>
      <c r="HZ62" s="141"/>
      <c r="IA62" s="141"/>
      <c r="IB62" s="141"/>
      <c r="IC62" s="141"/>
      <c r="ID62" s="141"/>
      <c r="IE62" s="141"/>
      <c r="IF62" s="141"/>
      <c r="IG62" s="141"/>
      <c r="IH62" s="141"/>
      <c r="II62" s="141"/>
      <c r="IJ62" s="141"/>
      <c r="IK62" s="141"/>
      <c r="IL62" s="141"/>
      <c r="IM62" s="141"/>
      <c r="IN62" s="141"/>
      <c r="IO62" s="141"/>
      <c r="IP62" s="141"/>
      <c r="IQ62" s="141"/>
      <c r="IR62" s="141"/>
      <c r="IS62" s="141"/>
      <c r="IT62" s="141"/>
      <c r="IU62" s="141"/>
      <c r="IV62" s="141"/>
      <c r="IW62" s="141"/>
    </row>
    <row r="63" customFormat="false" ht="12.75" hidden="false" customHeight="true" outlineLevel="0" collapsed="false">
      <c r="A63" s="141"/>
      <c r="B63" s="178"/>
      <c r="C63" s="178"/>
      <c r="D63" s="178"/>
      <c r="G63" s="166"/>
      <c r="H63" s="166"/>
      <c r="L63" s="141"/>
      <c r="M63" s="141"/>
      <c r="R63" s="169"/>
      <c r="T63" s="141"/>
      <c r="U63" s="134"/>
      <c r="V63" s="141"/>
      <c r="W63" s="141"/>
      <c r="X63" s="141"/>
      <c r="Y63" s="141"/>
      <c r="Z63" s="141"/>
      <c r="AA63" s="164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  <c r="BI63" s="141"/>
      <c r="BJ63" s="141"/>
      <c r="BK63" s="141"/>
      <c r="BL63" s="141"/>
      <c r="BM63" s="141"/>
      <c r="BN63" s="141"/>
      <c r="BO63" s="141"/>
      <c r="BP63" s="141"/>
      <c r="BQ63" s="141"/>
      <c r="BR63" s="141"/>
      <c r="BS63" s="141"/>
      <c r="BT63" s="141"/>
      <c r="BU63" s="141"/>
      <c r="BV63" s="141"/>
      <c r="BW63" s="141"/>
      <c r="BX63" s="141"/>
      <c r="BY63" s="141"/>
      <c r="BZ63" s="141"/>
      <c r="CA63" s="141"/>
      <c r="CB63" s="141"/>
      <c r="CC63" s="141"/>
      <c r="CD63" s="141"/>
      <c r="CE63" s="141"/>
      <c r="CF63" s="141"/>
      <c r="CG63" s="141"/>
      <c r="CH63" s="141"/>
      <c r="CI63" s="141"/>
      <c r="CJ63" s="141"/>
      <c r="CK63" s="141"/>
      <c r="CL63" s="141"/>
      <c r="CM63" s="141"/>
      <c r="CN63" s="141"/>
      <c r="CO63" s="141"/>
      <c r="CP63" s="141"/>
      <c r="CQ63" s="141"/>
      <c r="CR63" s="141"/>
      <c r="CS63" s="141"/>
      <c r="CT63" s="141"/>
      <c r="CU63" s="141"/>
      <c r="CV63" s="141"/>
      <c r="CW63" s="141"/>
      <c r="CX63" s="141"/>
      <c r="CY63" s="141"/>
      <c r="CZ63" s="141"/>
      <c r="DA63" s="141"/>
      <c r="DB63" s="141"/>
      <c r="DC63" s="141"/>
      <c r="DD63" s="141"/>
      <c r="DE63" s="141"/>
      <c r="DF63" s="141"/>
      <c r="DG63" s="141"/>
      <c r="DH63" s="141"/>
      <c r="DI63" s="141"/>
      <c r="DJ63" s="141"/>
      <c r="DK63" s="141"/>
      <c r="DL63" s="141"/>
      <c r="DM63" s="141"/>
      <c r="DN63" s="141"/>
      <c r="DO63" s="141"/>
      <c r="DP63" s="141"/>
      <c r="DQ63" s="141"/>
      <c r="DR63" s="141"/>
      <c r="DS63" s="141"/>
      <c r="DT63" s="141"/>
      <c r="DU63" s="141"/>
      <c r="DV63" s="141"/>
      <c r="DW63" s="141"/>
      <c r="DX63" s="141"/>
      <c r="DY63" s="141"/>
      <c r="DZ63" s="141"/>
      <c r="EA63" s="141"/>
      <c r="EB63" s="141"/>
      <c r="EC63" s="141"/>
      <c r="ED63" s="141"/>
      <c r="EE63" s="141"/>
      <c r="EF63" s="141"/>
      <c r="EG63" s="141"/>
      <c r="EH63" s="141"/>
      <c r="EI63" s="141"/>
      <c r="EJ63" s="141"/>
      <c r="EK63" s="141"/>
      <c r="EL63" s="141"/>
      <c r="EM63" s="141"/>
      <c r="EN63" s="141"/>
      <c r="EO63" s="141"/>
      <c r="EP63" s="141"/>
      <c r="EQ63" s="141"/>
      <c r="ER63" s="141"/>
      <c r="ES63" s="141"/>
      <c r="ET63" s="141"/>
      <c r="EU63" s="141"/>
      <c r="EV63" s="141"/>
      <c r="EW63" s="141"/>
      <c r="EX63" s="141"/>
      <c r="EY63" s="141"/>
      <c r="EZ63" s="141"/>
      <c r="FA63" s="141"/>
      <c r="FB63" s="141"/>
      <c r="FC63" s="141"/>
      <c r="FD63" s="141"/>
      <c r="FE63" s="141"/>
      <c r="FF63" s="141"/>
      <c r="FG63" s="141"/>
      <c r="FH63" s="141"/>
      <c r="FI63" s="141"/>
      <c r="FJ63" s="141"/>
      <c r="FK63" s="141"/>
      <c r="FL63" s="141"/>
      <c r="FM63" s="141"/>
      <c r="FN63" s="141"/>
      <c r="FO63" s="141"/>
      <c r="FP63" s="141"/>
      <c r="FQ63" s="141"/>
      <c r="FR63" s="141"/>
      <c r="FS63" s="141"/>
      <c r="FT63" s="141"/>
      <c r="FU63" s="141"/>
      <c r="FV63" s="141"/>
      <c r="FW63" s="141"/>
      <c r="FX63" s="141"/>
      <c r="FY63" s="141"/>
      <c r="FZ63" s="141"/>
      <c r="GA63" s="141"/>
      <c r="GB63" s="141"/>
      <c r="GC63" s="141"/>
      <c r="GD63" s="141"/>
      <c r="GE63" s="141"/>
      <c r="GF63" s="141"/>
      <c r="GG63" s="141"/>
      <c r="GH63" s="141"/>
      <c r="GI63" s="141"/>
      <c r="GJ63" s="141"/>
      <c r="GK63" s="141"/>
      <c r="GL63" s="141"/>
      <c r="GM63" s="141"/>
      <c r="GN63" s="141"/>
      <c r="GO63" s="141"/>
      <c r="GP63" s="141"/>
      <c r="GQ63" s="141"/>
      <c r="GR63" s="141"/>
      <c r="GS63" s="141"/>
      <c r="GT63" s="141"/>
      <c r="GU63" s="141"/>
      <c r="GV63" s="141"/>
      <c r="GW63" s="141"/>
      <c r="GX63" s="141"/>
      <c r="GY63" s="141"/>
      <c r="GZ63" s="141"/>
      <c r="HA63" s="141"/>
      <c r="HB63" s="141"/>
      <c r="HC63" s="141"/>
      <c r="HD63" s="141"/>
      <c r="HE63" s="141"/>
      <c r="HF63" s="141"/>
      <c r="HG63" s="141"/>
      <c r="HH63" s="141"/>
      <c r="HI63" s="141"/>
      <c r="HJ63" s="141"/>
      <c r="HK63" s="141"/>
      <c r="HL63" s="141"/>
      <c r="HM63" s="141"/>
      <c r="HN63" s="141"/>
      <c r="HO63" s="141"/>
      <c r="HP63" s="141"/>
      <c r="HQ63" s="141"/>
      <c r="HR63" s="141"/>
      <c r="HS63" s="141"/>
      <c r="HT63" s="141"/>
      <c r="HU63" s="141"/>
      <c r="HV63" s="141"/>
      <c r="HW63" s="141"/>
      <c r="HX63" s="141"/>
      <c r="HY63" s="141"/>
      <c r="HZ63" s="141"/>
      <c r="IA63" s="141"/>
      <c r="IB63" s="141"/>
      <c r="IC63" s="141"/>
      <c r="ID63" s="141"/>
      <c r="IE63" s="141"/>
      <c r="IF63" s="141"/>
      <c r="IG63" s="141"/>
      <c r="IH63" s="141"/>
      <c r="II63" s="141"/>
      <c r="IJ63" s="141"/>
      <c r="IK63" s="141"/>
      <c r="IL63" s="141"/>
      <c r="IM63" s="141"/>
      <c r="IN63" s="141"/>
      <c r="IO63" s="141"/>
      <c r="IP63" s="141"/>
      <c r="IQ63" s="141"/>
      <c r="IR63" s="141"/>
      <c r="IS63" s="141"/>
      <c r="IT63" s="141"/>
      <c r="IU63" s="141"/>
      <c r="IV63" s="141"/>
      <c r="IW63" s="141"/>
    </row>
    <row r="64" customFormat="false" ht="12.75" hidden="false" customHeight="true" outlineLevel="0" collapsed="false">
      <c r="A64" s="141"/>
      <c r="B64" s="178"/>
      <c r="C64" s="178"/>
      <c r="D64" s="178"/>
      <c r="G64" s="166"/>
      <c r="H64" s="166"/>
      <c r="L64" s="141"/>
      <c r="M64" s="141"/>
      <c r="R64" s="169"/>
      <c r="T64" s="141"/>
      <c r="U64" s="134"/>
      <c r="V64" s="141"/>
      <c r="W64" s="141"/>
      <c r="X64" s="141"/>
      <c r="Y64" s="141"/>
      <c r="Z64" s="141"/>
      <c r="AA64" s="164"/>
      <c r="AB64" s="141"/>
      <c r="AC64" s="141"/>
      <c r="AD64" s="141"/>
      <c r="AE64" s="141"/>
      <c r="AF64" s="141"/>
      <c r="AG64" s="141"/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1"/>
      <c r="BD64" s="141"/>
      <c r="BE64" s="141"/>
      <c r="BF64" s="141"/>
      <c r="BG64" s="141"/>
      <c r="BH64" s="141"/>
      <c r="BI64" s="141"/>
      <c r="BJ64" s="141"/>
      <c r="BK64" s="141"/>
      <c r="BL64" s="141"/>
      <c r="BM64" s="141"/>
      <c r="BN64" s="141"/>
      <c r="BO64" s="141"/>
      <c r="BP64" s="141"/>
      <c r="BQ64" s="141"/>
      <c r="BR64" s="141"/>
      <c r="BS64" s="141"/>
      <c r="BT64" s="141"/>
      <c r="BU64" s="141"/>
      <c r="BV64" s="141"/>
      <c r="BW64" s="141"/>
      <c r="BX64" s="141"/>
      <c r="BY64" s="141"/>
      <c r="BZ64" s="141"/>
      <c r="CA64" s="141"/>
      <c r="CB64" s="141"/>
      <c r="CC64" s="141"/>
      <c r="CD64" s="141"/>
      <c r="CE64" s="141"/>
      <c r="CF64" s="141"/>
      <c r="CG64" s="141"/>
      <c r="CH64" s="141"/>
      <c r="CI64" s="141"/>
      <c r="CJ64" s="141"/>
      <c r="CK64" s="141"/>
      <c r="CL64" s="141"/>
      <c r="CM64" s="141"/>
      <c r="CN64" s="141"/>
      <c r="CO64" s="141"/>
      <c r="CP64" s="141"/>
      <c r="CQ64" s="141"/>
      <c r="CR64" s="141"/>
      <c r="CS64" s="141"/>
      <c r="CT64" s="141"/>
      <c r="CU64" s="141"/>
      <c r="CV64" s="141"/>
      <c r="CW64" s="141"/>
      <c r="CX64" s="141"/>
      <c r="CY64" s="141"/>
      <c r="CZ64" s="141"/>
      <c r="DA64" s="141"/>
      <c r="DB64" s="141"/>
      <c r="DC64" s="141"/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1"/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1"/>
      <c r="EB64" s="141"/>
      <c r="EC64" s="141"/>
      <c r="ED64" s="141"/>
      <c r="EE64" s="141"/>
      <c r="EF64" s="141"/>
      <c r="EG64" s="141"/>
      <c r="EH64" s="141"/>
      <c r="EI64" s="141"/>
      <c r="EJ64" s="141"/>
      <c r="EK64" s="141"/>
      <c r="EL64" s="141"/>
      <c r="EM64" s="141"/>
      <c r="EN64" s="141"/>
      <c r="EO64" s="141"/>
      <c r="EP64" s="141"/>
      <c r="EQ64" s="141"/>
      <c r="ER64" s="141"/>
      <c r="ES64" s="141"/>
      <c r="ET64" s="141"/>
      <c r="EU64" s="141"/>
      <c r="EV64" s="141"/>
      <c r="EW64" s="141"/>
      <c r="EX64" s="141"/>
      <c r="EY64" s="141"/>
      <c r="EZ64" s="141"/>
      <c r="FA64" s="141"/>
      <c r="FB64" s="141"/>
      <c r="FC64" s="141"/>
      <c r="FD64" s="141"/>
      <c r="FE64" s="141"/>
      <c r="FF64" s="141"/>
      <c r="FG64" s="141"/>
      <c r="FH64" s="141"/>
      <c r="FI64" s="141"/>
      <c r="FJ64" s="141"/>
      <c r="FK64" s="141"/>
      <c r="FL64" s="141"/>
      <c r="FM64" s="141"/>
      <c r="FN64" s="141"/>
      <c r="FO64" s="141"/>
      <c r="FP64" s="141"/>
      <c r="FQ64" s="141"/>
      <c r="FR64" s="141"/>
      <c r="FS64" s="141"/>
      <c r="FT64" s="141"/>
      <c r="FU64" s="141"/>
      <c r="FV64" s="141"/>
      <c r="FW64" s="141"/>
      <c r="FX64" s="141"/>
      <c r="FY64" s="141"/>
      <c r="FZ64" s="141"/>
      <c r="GA64" s="141"/>
      <c r="GB64" s="141"/>
      <c r="GC64" s="141"/>
      <c r="GD64" s="141"/>
      <c r="GE64" s="141"/>
      <c r="GF64" s="141"/>
      <c r="GG64" s="141"/>
      <c r="GH64" s="141"/>
      <c r="GI64" s="141"/>
      <c r="GJ64" s="141"/>
      <c r="GK64" s="141"/>
      <c r="GL64" s="141"/>
      <c r="GM64" s="141"/>
      <c r="GN64" s="141"/>
      <c r="GO64" s="141"/>
      <c r="GP64" s="141"/>
      <c r="GQ64" s="141"/>
      <c r="GR64" s="141"/>
      <c r="GS64" s="141"/>
      <c r="GT64" s="141"/>
      <c r="GU64" s="141"/>
      <c r="GV64" s="141"/>
      <c r="GW64" s="141"/>
      <c r="GX64" s="141"/>
      <c r="GY64" s="141"/>
      <c r="GZ64" s="141"/>
      <c r="HA64" s="141"/>
      <c r="HB64" s="141"/>
      <c r="HC64" s="141"/>
      <c r="HD64" s="141"/>
      <c r="HE64" s="141"/>
      <c r="HF64" s="141"/>
      <c r="HG64" s="141"/>
      <c r="HH64" s="141"/>
      <c r="HI64" s="141"/>
      <c r="HJ64" s="141"/>
      <c r="HK64" s="141"/>
      <c r="HL64" s="141"/>
      <c r="HM64" s="141"/>
      <c r="HN64" s="141"/>
      <c r="HO64" s="141"/>
      <c r="HP64" s="141"/>
      <c r="HQ64" s="141"/>
      <c r="HR64" s="141"/>
      <c r="HS64" s="141"/>
      <c r="HT64" s="141"/>
      <c r="HU64" s="141"/>
      <c r="HV64" s="141"/>
      <c r="HW64" s="141"/>
      <c r="HX64" s="141"/>
      <c r="HY64" s="141"/>
      <c r="HZ64" s="141"/>
      <c r="IA64" s="141"/>
      <c r="IB64" s="141"/>
      <c r="IC64" s="141"/>
      <c r="ID64" s="141"/>
      <c r="IE64" s="141"/>
      <c r="IF64" s="141"/>
      <c r="IG64" s="141"/>
      <c r="IH64" s="141"/>
      <c r="II64" s="141"/>
      <c r="IJ64" s="141"/>
      <c r="IK64" s="141"/>
      <c r="IL64" s="141"/>
      <c r="IM64" s="141"/>
      <c r="IN64" s="141"/>
      <c r="IO64" s="141"/>
      <c r="IP64" s="141"/>
      <c r="IQ64" s="141"/>
      <c r="IR64" s="141"/>
      <c r="IS64" s="141"/>
      <c r="IT64" s="141"/>
      <c r="IU64" s="141"/>
      <c r="IV64" s="141"/>
      <c r="IW64" s="141"/>
    </row>
    <row r="65" customFormat="false" ht="12.75" hidden="false" customHeight="true" outlineLevel="0" collapsed="false">
      <c r="A65" s="141"/>
      <c r="B65" s="178"/>
      <c r="C65" s="178"/>
      <c r="D65" s="178"/>
      <c r="G65" s="166"/>
      <c r="H65" s="166"/>
      <c r="L65" s="141"/>
      <c r="M65" s="141"/>
      <c r="R65" s="169"/>
      <c r="T65" s="141"/>
      <c r="U65" s="134"/>
      <c r="V65" s="141"/>
      <c r="W65" s="141"/>
      <c r="X65" s="141"/>
      <c r="Y65" s="141"/>
      <c r="Z65" s="141"/>
      <c r="AA65" s="164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1"/>
      <c r="BG65" s="141"/>
      <c r="BH65" s="141"/>
      <c r="BI65" s="141"/>
      <c r="BJ65" s="141"/>
      <c r="BK65" s="141"/>
      <c r="BL65" s="141"/>
      <c r="BM65" s="141"/>
      <c r="BN65" s="141"/>
      <c r="BO65" s="141"/>
      <c r="BP65" s="141"/>
      <c r="BQ65" s="141"/>
      <c r="BR65" s="141"/>
      <c r="BS65" s="141"/>
      <c r="BT65" s="141"/>
      <c r="BU65" s="141"/>
      <c r="BV65" s="141"/>
      <c r="BW65" s="141"/>
      <c r="BX65" s="141"/>
      <c r="BY65" s="141"/>
      <c r="BZ65" s="141"/>
      <c r="CA65" s="141"/>
      <c r="CB65" s="141"/>
      <c r="CC65" s="141"/>
      <c r="CD65" s="141"/>
      <c r="CE65" s="141"/>
      <c r="CF65" s="141"/>
      <c r="CG65" s="141"/>
      <c r="CH65" s="141"/>
      <c r="CI65" s="141"/>
      <c r="CJ65" s="141"/>
      <c r="CK65" s="141"/>
      <c r="CL65" s="141"/>
      <c r="CM65" s="141"/>
      <c r="CN65" s="141"/>
      <c r="CO65" s="141"/>
      <c r="CP65" s="141"/>
      <c r="CQ65" s="141"/>
      <c r="CR65" s="141"/>
      <c r="CS65" s="141"/>
      <c r="CT65" s="141"/>
      <c r="CU65" s="141"/>
      <c r="CV65" s="141"/>
      <c r="CW65" s="141"/>
      <c r="CX65" s="141"/>
      <c r="CY65" s="141"/>
      <c r="CZ65" s="141"/>
      <c r="DA65" s="141"/>
      <c r="DB65" s="141"/>
      <c r="DC65" s="141"/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1"/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1"/>
      <c r="EB65" s="141"/>
      <c r="EC65" s="141"/>
      <c r="ED65" s="141"/>
      <c r="EE65" s="141"/>
      <c r="EF65" s="141"/>
      <c r="EG65" s="141"/>
      <c r="EH65" s="141"/>
      <c r="EI65" s="141"/>
      <c r="EJ65" s="141"/>
      <c r="EK65" s="141"/>
      <c r="EL65" s="141"/>
      <c r="EM65" s="141"/>
      <c r="EN65" s="141"/>
      <c r="EO65" s="141"/>
      <c r="EP65" s="141"/>
      <c r="EQ65" s="141"/>
      <c r="ER65" s="141"/>
      <c r="ES65" s="141"/>
      <c r="ET65" s="141"/>
      <c r="EU65" s="141"/>
      <c r="EV65" s="141"/>
      <c r="EW65" s="141"/>
      <c r="EX65" s="141"/>
      <c r="EY65" s="141"/>
      <c r="EZ65" s="141"/>
      <c r="FA65" s="141"/>
      <c r="FB65" s="141"/>
      <c r="FC65" s="141"/>
      <c r="FD65" s="141"/>
      <c r="FE65" s="141"/>
      <c r="FF65" s="141"/>
      <c r="FG65" s="141"/>
      <c r="FH65" s="141"/>
      <c r="FI65" s="141"/>
      <c r="FJ65" s="141"/>
      <c r="FK65" s="141"/>
      <c r="FL65" s="141"/>
      <c r="FM65" s="141"/>
      <c r="FN65" s="141"/>
      <c r="FO65" s="141"/>
      <c r="FP65" s="141"/>
      <c r="FQ65" s="141"/>
      <c r="FR65" s="141"/>
      <c r="FS65" s="141"/>
      <c r="FT65" s="141"/>
      <c r="FU65" s="141"/>
      <c r="FV65" s="141"/>
      <c r="FW65" s="141"/>
      <c r="FX65" s="141"/>
      <c r="FY65" s="141"/>
      <c r="FZ65" s="141"/>
      <c r="GA65" s="141"/>
      <c r="GB65" s="141"/>
      <c r="GC65" s="141"/>
      <c r="GD65" s="141"/>
      <c r="GE65" s="141"/>
      <c r="GF65" s="141"/>
      <c r="GG65" s="141"/>
      <c r="GH65" s="141"/>
      <c r="GI65" s="141"/>
      <c r="GJ65" s="141"/>
      <c r="GK65" s="141"/>
      <c r="GL65" s="141"/>
      <c r="GM65" s="141"/>
      <c r="GN65" s="141"/>
      <c r="GO65" s="141"/>
      <c r="GP65" s="141"/>
      <c r="GQ65" s="141"/>
      <c r="GR65" s="141"/>
      <c r="GS65" s="141"/>
      <c r="GT65" s="141"/>
      <c r="GU65" s="141"/>
      <c r="GV65" s="141"/>
      <c r="GW65" s="141"/>
      <c r="GX65" s="141"/>
      <c r="GY65" s="141"/>
      <c r="GZ65" s="141"/>
      <c r="HA65" s="141"/>
      <c r="HB65" s="141"/>
      <c r="HC65" s="141"/>
      <c r="HD65" s="141"/>
      <c r="HE65" s="141"/>
      <c r="HF65" s="141"/>
      <c r="HG65" s="141"/>
      <c r="HH65" s="141"/>
      <c r="HI65" s="141"/>
      <c r="HJ65" s="141"/>
      <c r="HK65" s="141"/>
      <c r="HL65" s="141"/>
      <c r="HM65" s="141"/>
      <c r="HN65" s="141"/>
      <c r="HO65" s="141"/>
      <c r="HP65" s="141"/>
      <c r="HQ65" s="141"/>
      <c r="HR65" s="141"/>
      <c r="HS65" s="141"/>
      <c r="HT65" s="141"/>
      <c r="HU65" s="141"/>
      <c r="HV65" s="141"/>
      <c r="HW65" s="141"/>
      <c r="HX65" s="141"/>
      <c r="HY65" s="141"/>
      <c r="HZ65" s="141"/>
      <c r="IA65" s="141"/>
      <c r="IB65" s="141"/>
      <c r="IC65" s="141"/>
      <c r="ID65" s="141"/>
      <c r="IE65" s="141"/>
      <c r="IF65" s="141"/>
      <c r="IG65" s="141"/>
      <c r="IH65" s="141"/>
      <c r="II65" s="141"/>
      <c r="IJ65" s="141"/>
      <c r="IK65" s="141"/>
      <c r="IL65" s="141"/>
      <c r="IM65" s="141"/>
      <c r="IN65" s="141"/>
      <c r="IO65" s="141"/>
      <c r="IP65" s="141"/>
      <c r="IQ65" s="141"/>
      <c r="IR65" s="141"/>
      <c r="IS65" s="141"/>
      <c r="IT65" s="141"/>
      <c r="IU65" s="141"/>
      <c r="IV65" s="141"/>
      <c r="IW65" s="141"/>
    </row>
    <row r="66" customFormat="false" ht="12.75" hidden="false" customHeight="true" outlineLevel="0" collapsed="false">
      <c r="A66" s="141"/>
      <c r="B66" s="178"/>
      <c r="C66" s="178"/>
      <c r="D66" s="178"/>
      <c r="G66" s="166"/>
      <c r="H66" s="166"/>
      <c r="L66" s="141"/>
      <c r="M66" s="141"/>
      <c r="R66" s="169"/>
      <c r="T66" s="141"/>
      <c r="U66" s="134"/>
      <c r="V66" s="141"/>
      <c r="W66" s="141"/>
      <c r="X66" s="141"/>
      <c r="Y66" s="141"/>
      <c r="Z66" s="141"/>
      <c r="AA66" s="164"/>
      <c r="AB66" s="141"/>
      <c r="AC66" s="141"/>
      <c r="AD66" s="141"/>
      <c r="AE66" s="141"/>
      <c r="AF66" s="141"/>
      <c r="AG66" s="141"/>
      <c r="AH66" s="141"/>
      <c r="AI66" s="141"/>
      <c r="AJ66" s="141"/>
      <c r="AK66" s="141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1"/>
      <c r="BD66" s="141"/>
      <c r="BE66" s="141"/>
      <c r="BF66" s="141"/>
      <c r="BG66" s="141"/>
      <c r="BH66" s="141"/>
      <c r="BI66" s="141"/>
      <c r="BJ66" s="141"/>
      <c r="BK66" s="141"/>
      <c r="BL66" s="141"/>
      <c r="BM66" s="141"/>
      <c r="BN66" s="141"/>
      <c r="BO66" s="141"/>
      <c r="BP66" s="141"/>
      <c r="BQ66" s="141"/>
      <c r="BR66" s="141"/>
      <c r="BS66" s="141"/>
      <c r="BT66" s="141"/>
      <c r="BU66" s="141"/>
      <c r="BV66" s="141"/>
      <c r="BW66" s="141"/>
      <c r="BX66" s="141"/>
      <c r="BY66" s="141"/>
      <c r="BZ66" s="141"/>
      <c r="CA66" s="141"/>
      <c r="CB66" s="141"/>
      <c r="CC66" s="141"/>
      <c r="CD66" s="141"/>
      <c r="CE66" s="141"/>
      <c r="CF66" s="141"/>
      <c r="CG66" s="141"/>
      <c r="CH66" s="141"/>
      <c r="CI66" s="141"/>
      <c r="CJ66" s="141"/>
      <c r="CK66" s="141"/>
      <c r="CL66" s="141"/>
      <c r="CM66" s="141"/>
      <c r="CN66" s="141"/>
      <c r="CO66" s="141"/>
      <c r="CP66" s="141"/>
      <c r="CQ66" s="141"/>
      <c r="CR66" s="141"/>
      <c r="CS66" s="141"/>
      <c r="CT66" s="141"/>
      <c r="CU66" s="141"/>
      <c r="CV66" s="141"/>
      <c r="CW66" s="141"/>
      <c r="CX66" s="141"/>
      <c r="CY66" s="141"/>
      <c r="CZ66" s="141"/>
      <c r="DA66" s="141"/>
      <c r="DB66" s="141"/>
      <c r="DC66" s="141"/>
      <c r="DD66" s="141"/>
      <c r="DE66" s="141"/>
      <c r="DF66" s="141"/>
      <c r="DG66" s="141"/>
      <c r="DH66" s="141"/>
      <c r="DI66" s="141"/>
      <c r="DJ66" s="141"/>
      <c r="DK66" s="141"/>
      <c r="DL66" s="141"/>
      <c r="DM66" s="141"/>
      <c r="DN66" s="141"/>
      <c r="DO66" s="141"/>
      <c r="DP66" s="141"/>
      <c r="DQ66" s="141"/>
      <c r="DR66" s="141"/>
      <c r="DS66" s="141"/>
      <c r="DT66" s="141"/>
      <c r="DU66" s="141"/>
      <c r="DV66" s="141"/>
      <c r="DW66" s="141"/>
      <c r="DX66" s="141"/>
      <c r="DY66" s="141"/>
      <c r="DZ66" s="141"/>
      <c r="EA66" s="141"/>
      <c r="EB66" s="141"/>
      <c r="EC66" s="141"/>
      <c r="ED66" s="141"/>
      <c r="EE66" s="141"/>
      <c r="EF66" s="141"/>
      <c r="EG66" s="141"/>
      <c r="EH66" s="141"/>
      <c r="EI66" s="141"/>
      <c r="EJ66" s="141"/>
      <c r="EK66" s="141"/>
      <c r="EL66" s="141"/>
      <c r="EM66" s="141"/>
      <c r="EN66" s="141"/>
      <c r="EO66" s="141"/>
      <c r="EP66" s="141"/>
      <c r="EQ66" s="141"/>
      <c r="ER66" s="141"/>
      <c r="ES66" s="141"/>
      <c r="ET66" s="141"/>
      <c r="EU66" s="141"/>
      <c r="EV66" s="141"/>
      <c r="EW66" s="141"/>
      <c r="EX66" s="141"/>
      <c r="EY66" s="141"/>
      <c r="EZ66" s="141"/>
      <c r="FA66" s="141"/>
      <c r="FB66" s="141"/>
      <c r="FC66" s="141"/>
      <c r="FD66" s="141"/>
      <c r="FE66" s="141"/>
      <c r="FF66" s="141"/>
      <c r="FG66" s="141"/>
      <c r="FH66" s="141"/>
      <c r="FI66" s="141"/>
      <c r="FJ66" s="141"/>
      <c r="FK66" s="141"/>
      <c r="FL66" s="141"/>
      <c r="FM66" s="141"/>
      <c r="FN66" s="141"/>
      <c r="FO66" s="141"/>
      <c r="FP66" s="141"/>
      <c r="FQ66" s="141"/>
      <c r="FR66" s="141"/>
      <c r="FS66" s="141"/>
      <c r="FT66" s="141"/>
      <c r="FU66" s="141"/>
      <c r="FV66" s="141"/>
      <c r="FW66" s="141"/>
      <c r="FX66" s="141"/>
      <c r="FY66" s="141"/>
      <c r="FZ66" s="141"/>
      <c r="GA66" s="141"/>
      <c r="GB66" s="141"/>
      <c r="GC66" s="141"/>
      <c r="GD66" s="141"/>
      <c r="GE66" s="141"/>
      <c r="GF66" s="141"/>
      <c r="GG66" s="141"/>
      <c r="GH66" s="141"/>
      <c r="GI66" s="141"/>
      <c r="GJ66" s="141"/>
      <c r="GK66" s="141"/>
      <c r="GL66" s="141"/>
      <c r="GM66" s="141"/>
      <c r="GN66" s="141"/>
      <c r="GO66" s="141"/>
      <c r="GP66" s="141"/>
      <c r="GQ66" s="141"/>
      <c r="GR66" s="141"/>
      <c r="GS66" s="141"/>
      <c r="GT66" s="141"/>
      <c r="GU66" s="141"/>
      <c r="GV66" s="141"/>
      <c r="GW66" s="141"/>
      <c r="GX66" s="141"/>
      <c r="GY66" s="141"/>
      <c r="GZ66" s="141"/>
      <c r="HA66" s="141"/>
      <c r="HB66" s="141"/>
      <c r="HC66" s="141"/>
      <c r="HD66" s="141"/>
      <c r="HE66" s="141"/>
      <c r="HF66" s="141"/>
      <c r="HG66" s="141"/>
      <c r="HH66" s="141"/>
      <c r="HI66" s="141"/>
      <c r="HJ66" s="141"/>
      <c r="HK66" s="141"/>
      <c r="HL66" s="141"/>
      <c r="HM66" s="141"/>
      <c r="HN66" s="141"/>
      <c r="HO66" s="141"/>
      <c r="HP66" s="141"/>
      <c r="HQ66" s="141"/>
      <c r="HR66" s="141"/>
      <c r="HS66" s="141"/>
      <c r="HT66" s="141"/>
      <c r="HU66" s="141"/>
      <c r="HV66" s="141"/>
      <c r="HW66" s="141"/>
      <c r="HX66" s="141"/>
      <c r="HY66" s="141"/>
      <c r="HZ66" s="141"/>
      <c r="IA66" s="141"/>
      <c r="IB66" s="141"/>
      <c r="IC66" s="141"/>
      <c r="ID66" s="141"/>
      <c r="IE66" s="141"/>
      <c r="IF66" s="141"/>
      <c r="IG66" s="141"/>
      <c r="IH66" s="141"/>
      <c r="II66" s="141"/>
      <c r="IJ66" s="141"/>
      <c r="IK66" s="141"/>
      <c r="IL66" s="141"/>
      <c r="IM66" s="141"/>
      <c r="IN66" s="141"/>
      <c r="IO66" s="141"/>
      <c r="IP66" s="141"/>
      <c r="IQ66" s="141"/>
      <c r="IR66" s="141"/>
      <c r="IS66" s="141"/>
      <c r="IT66" s="141"/>
      <c r="IU66" s="141"/>
      <c r="IV66" s="141"/>
      <c r="IW66" s="141"/>
    </row>
    <row r="67" customFormat="false" ht="12.75" hidden="false" customHeight="true" outlineLevel="0" collapsed="false">
      <c r="A67" s="141"/>
      <c r="M67" s="141"/>
      <c r="R67" s="169"/>
      <c r="T67" s="141"/>
      <c r="U67" s="134"/>
      <c r="V67" s="141"/>
      <c r="W67" s="141"/>
      <c r="X67" s="141"/>
      <c r="Y67" s="141"/>
      <c r="Z67" s="141"/>
      <c r="AA67" s="164"/>
      <c r="AB67" s="141"/>
      <c r="AC67" s="141"/>
      <c r="AD67" s="141"/>
      <c r="AE67" s="141"/>
      <c r="AF67" s="141"/>
      <c r="AG67" s="141"/>
      <c r="AH67" s="141"/>
      <c r="AI67" s="141"/>
      <c r="AJ67" s="141"/>
      <c r="AK67" s="141"/>
      <c r="AL67" s="141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1"/>
      <c r="BD67" s="141"/>
      <c r="BE67" s="141"/>
      <c r="BF67" s="141"/>
      <c r="BG67" s="141"/>
      <c r="BH67" s="141"/>
      <c r="BI67" s="141"/>
      <c r="BJ67" s="141"/>
      <c r="BK67" s="141"/>
      <c r="BL67" s="141"/>
      <c r="BM67" s="141"/>
      <c r="BN67" s="141"/>
      <c r="BO67" s="141"/>
      <c r="BP67" s="141"/>
      <c r="BQ67" s="141"/>
      <c r="BR67" s="141"/>
      <c r="BS67" s="141"/>
      <c r="BT67" s="141"/>
      <c r="BU67" s="141"/>
      <c r="BV67" s="141"/>
      <c r="BW67" s="141"/>
      <c r="BX67" s="141"/>
      <c r="BY67" s="141"/>
      <c r="BZ67" s="141"/>
      <c r="CA67" s="141"/>
      <c r="CB67" s="141"/>
      <c r="CC67" s="141"/>
      <c r="CD67" s="141"/>
      <c r="CE67" s="141"/>
      <c r="CF67" s="141"/>
      <c r="CG67" s="141"/>
      <c r="CH67" s="141"/>
      <c r="CI67" s="141"/>
      <c r="CJ67" s="141"/>
      <c r="CK67" s="141"/>
      <c r="CL67" s="141"/>
      <c r="CM67" s="141"/>
      <c r="CN67" s="141"/>
      <c r="CO67" s="141"/>
      <c r="CP67" s="141"/>
      <c r="CQ67" s="141"/>
      <c r="CR67" s="141"/>
      <c r="CS67" s="141"/>
      <c r="CT67" s="141"/>
      <c r="CU67" s="141"/>
      <c r="CV67" s="141"/>
      <c r="CW67" s="141"/>
      <c r="CX67" s="141"/>
      <c r="CY67" s="141"/>
      <c r="CZ67" s="141"/>
      <c r="DA67" s="141"/>
      <c r="DB67" s="141"/>
      <c r="DC67" s="141"/>
      <c r="DD67" s="141"/>
      <c r="DE67" s="141"/>
      <c r="DF67" s="141"/>
      <c r="DG67" s="141"/>
      <c r="DH67" s="141"/>
      <c r="DI67" s="141"/>
      <c r="DJ67" s="141"/>
      <c r="DK67" s="141"/>
      <c r="DL67" s="141"/>
      <c r="DM67" s="141"/>
      <c r="DN67" s="141"/>
      <c r="DO67" s="141"/>
      <c r="DP67" s="141"/>
      <c r="DQ67" s="141"/>
      <c r="DR67" s="141"/>
      <c r="DS67" s="141"/>
      <c r="DT67" s="141"/>
      <c r="DU67" s="141"/>
      <c r="DV67" s="141"/>
      <c r="DW67" s="141"/>
      <c r="DX67" s="141"/>
      <c r="DY67" s="141"/>
      <c r="DZ67" s="141"/>
      <c r="EA67" s="141"/>
      <c r="EB67" s="141"/>
      <c r="EC67" s="141"/>
      <c r="ED67" s="141"/>
      <c r="EE67" s="141"/>
      <c r="EF67" s="141"/>
      <c r="EG67" s="141"/>
      <c r="EH67" s="141"/>
      <c r="EI67" s="141"/>
      <c r="EJ67" s="141"/>
      <c r="EK67" s="141"/>
      <c r="EL67" s="141"/>
      <c r="EM67" s="141"/>
      <c r="EN67" s="141"/>
      <c r="EO67" s="141"/>
      <c r="EP67" s="141"/>
      <c r="EQ67" s="141"/>
      <c r="ER67" s="141"/>
      <c r="ES67" s="141"/>
      <c r="ET67" s="141"/>
      <c r="EU67" s="141"/>
      <c r="EV67" s="141"/>
      <c r="EW67" s="141"/>
      <c r="EX67" s="141"/>
      <c r="EY67" s="141"/>
      <c r="EZ67" s="141"/>
      <c r="FA67" s="141"/>
      <c r="FB67" s="141"/>
      <c r="FC67" s="141"/>
      <c r="FD67" s="141"/>
      <c r="FE67" s="141"/>
      <c r="FF67" s="141"/>
      <c r="FG67" s="141"/>
      <c r="FH67" s="141"/>
      <c r="FI67" s="141"/>
      <c r="FJ67" s="141"/>
      <c r="FK67" s="141"/>
      <c r="FL67" s="141"/>
      <c r="FM67" s="141"/>
      <c r="FN67" s="141"/>
      <c r="FO67" s="141"/>
      <c r="FP67" s="141"/>
      <c r="FQ67" s="141"/>
      <c r="FR67" s="141"/>
      <c r="FS67" s="141"/>
      <c r="FT67" s="141"/>
      <c r="FU67" s="141"/>
      <c r="FV67" s="141"/>
      <c r="FW67" s="141"/>
      <c r="FX67" s="141"/>
      <c r="FY67" s="141"/>
      <c r="FZ67" s="141"/>
      <c r="GA67" s="141"/>
      <c r="GB67" s="141"/>
      <c r="GC67" s="141"/>
      <c r="GD67" s="141"/>
      <c r="GE67" s="141"/>
      <c r="GF67" s="141"/>
      <c r="GG67" s="141"/>
      <c r="GH67" s="141"/>
      <c r="GI67" s="141"/>
      <c r="GJ67" s="141"/>
      <c r="GK67" s="141"/>
      <c r="GL67" s="141"/>
      <c r="GM67" s="141"/>
      <c r="GN67" s="141"/>
      <c r="GO67" s="141"/>
      <c r="GP67" s="141"/>
      <c r="GQ67" s="141"/>
      <c r="GR67" s="141"/>
      <c r="GS67" s="141"/>
      <c r="GT67" s="141"/>
      <c r="GU67" s="141"/>
      <c r="GV67" s="141"/>
      <c r="GW67" s="141"/>
      <c r="GX67" s="141"/>
      <c r="GY67" s="141"/>
      <c r="GZ67" s="141"/>
      <c r="HA67" s="141"/>
      <c r="HB67" s="141"/>
      <c r="HC67" s="141"/>
      <c r="HD67" s="141"/>
      <c r="HE67" s="141"/>
      <c r="HF67" s="141"/>
      <c r="HG67" s="141"/>
      <c r="HH67" s="141"/>
      <c r="HI67" s="141"/>
      <c r="HJ67" s="141"/>
      <c r="HK67" s="141"/>
      <c r="HL67" s="141"/>
      <c r="HM67" s="141"/>
      <c r="HN67" s="141"/>
      <c r="HO67" s="141"/>
      <c r="HP67" s="141"/>
      <c r="HQ67" s="141"/>
      <c r="HR67" s="141"/>
      <c r="HS67" s="141"/>
      <c r="HT67" s="141"/>
      <c r="HU67" s="141"/>
      <c r="HV67" s="141"/>
      <c r="HW67" s="141"/>
      <c r="HX67" s="141"/>
      <c r="HY67" s="141"/>
      <c r="HZ67" s="141"/>
      <c r="IA67" s="141"/>
      <c r="IB67" s="141"/>
      <c r="IC67" s="141"/>
      <c r="ID67" s="141"/>
      <c r="IE67" s="141"/>
      <c r="IF67" s="141"/>
      <c r="IG67" s="141"/>
      <c r="IH67" s="141"/>
      <c r="II67" s="141"/>
      <c r="IJ67" s="141"/>
      <c r="IK67" s="141"/>
      <c r="IL67" s="141"/>
      <c r="IM67" s="141"/>
      <c r="IN67" s="141"/>
      <c r="IO67" s="141"/>
      <c r="IP67" s="141"/>
      <c r="IQ67" s="141"/>
      <c r="IR67" s="141"/>
      <c r="IS67" s="141"/>
      <c r="IT67" s="141"/>
      <c r="IU67" s="141"/>
      <c r="IV67" s="141"/>
      <c r="IW67" s="141"/>
    </row>
    <row r="68" customFormat="false" ht="12.75" hidden="false" customHeight="true" outlineLevel="0" collapsed="false">
      <c r="B68" s="179"/>
      <c r="C68" s="179"/>
      <c r="D68" s="179"/>
      <c r="E68" s="179"/>
      <c r="F68" s="179"/>
      <c r="R68" s="169"/>
      <c r="AA68" s="164"/>
    </row>
    <row r="69" customFormat="false" ht="12.75" hidden="false" customHeight="true" outlineLevel="0" collapsed="false">
      <c r="B69" s="179"/>
      <c r="C69" s="179"/>
      <c r="D69" s="179"/>
      <c r="E69" s="145"/>
      <c r="F69" s="145"/>
      <c r="R69" s="169"/>
      <c r="AA69" s="164"/>
    </row>
    <row r="70" customFormat="false" ht="12" hidden="false" customHeight="true" outlineLevel="0" collapsed="false">
      <c r="B70" s="179"/>
      <c r="C70" s="179"/>
      <c r="D70" s="179"/>
      <c r="E70" s="179"/>
      <c r="F70" s="179"/>
      <c r="G70" s="145"/>
      <c r="H70" s="145"/>
      <c r="I70" s="145"/>
      <c r="J70" s="180"/>
      <c r="K70" s="145"/>
      <c r="L70" s="144"/>
      <c r="M70" s="145"/>
      <c r="N70" s="181"/>
      <c r="O70" s="182"/>
      <c r="P70" s="181"/>
      <c r="Q70" s="183"/>
      <c r="R70" s="184"/>
      <c r="U70" s="134"/>
      <c r="AA70" s="164"/>
    </row>
    <row r="71" customFormat="false" ht="12.75" hidden="false" customHeight="true" outlineLevel="0" collapsed="false">
      <c r="G71" s="141"/>
      <c r="H71" s="141"/>
      <c r="L71" s="134"/>
      <c r="Q71" s="5"/>
      <c r="T71" s="134"/>
      <c r="AA71" s="164"/>
    </row>
    <row r="72" customFormat="false" ht="12.75" hidden="false" customHeight="true" outlineLevel="0" collapsed="false">
      <c r="B72" s="185"/>
      <c r="C72" s="185"/>
      <c r="D72" s="185"/>
      <c r="G72" s="141"/>
      <c r="H72" s="141"/>
      <c r="L72" s="134"/>
      <c r="Q72" s="5"/>
      <c r="T72" s="134"/>
      <c r="AA72" s="164"/>
    </row>
    <row r="73" customFormat="false" ht="12.75" hidden="false" customHeight="true" outlineLevel="0" collapsed="false">
      <c r="B73" s="185"/>
      <c r="C73" s="185"/>
      <c r="D73" s="185"/>
      <c r="G73" s="141"/>
      <c r="H73" s="141"/>
      <c r="L73" s="134"/>
      <c r="Q73" s="5"/>
      <c r="T73" s="134"/>
      <c r="AA73" s="164"/>
    </row>
    <row r="74" customFormat="false" ht="12.75" hidden="false" customHeight="true" outlineLevel="0" collapsed="false">
      <c r="B74" s="185"/>
      <c r="C74" s="185"/>
      <c r="D74" s="185"/>
      <c r="G74" s="141"/>
      <c r="H74" s="141"/>
      <c r="L74" s="134"/>
      <c r="Q74" s="5"/>
      <c r="T74" s="134"/>
      <c r="AA74" s="164"/>
    </row>
    <row r="75" customFormat="false" ht="12.75" hidden="false" customHeight="true" outlineLevel="0" collapsed="false">
      <c r="B75" s="185"/>
      <c r="C75" s="185"/>
      <c r="D75" s="185"/>
      <c r="G75" s="141"/>
      <c r="H75" s="141"/>
      <c r="L75" s="134"/>
      <c r="Q75" s="5"/>
      <c r="T75" s="134"/>
      <c r="AA75" s="164"/>
    </row>
    <row r="76" customFormat="false" ht="12.75" hidden="false" customHeight="true" outlineLevel="0" collapsed="false">
      <c r="B76" s="185"/>
      <c r="C76" s="185"/>
      <c r="D76" s="185"/>
      <c r="G76" s="141"/>
      <c r="H76" s="141"/>
      <c r="L76" s="134"/>
      <c r="Q76" s="5"/>
      <c r="T76" s="134"/>
      <c r="AA76" s="164"/>
    </row>
    <row r="77" customFormat="false" ht="12.75" hidden="false" customHeight="true" outlineLevel="0" collapsed="false">
      <c r="B77" s="185"/>
      <c r="C77" s="185"/>
      <c r="D77" s="185"/>
      <c r="G77" s="141"/>
      <c r="H77" s="141"/>
      <c r="L77" s="134"/>
      <c r="Q77" s="5"/>
      <c r="T77" s="134"/>
      <c r="AA77" s="164"/>
    </row>
    <row r="78" customFormat="false" ht="12.75" hidden="false" customHeight="true" outlineLevel="0" collapsed="false">
      <c r="B78" s="185"/>
      <c r="C78" s="185"/>
      <c r="D78" s="185"/>
      <c r="E78" s="186"/>
      <c r="F78" s="186"/>
      <c r="G78" s="141"/>
      <c r="H78" s="141"/>
      <c r="L78" s="134"/>
      <c r="Q78" s="5"/>
      <c r="T78" s="134"/>
      <c r="AA78" s="164"/>
    </row>
    <row r="79" customFormat="false" ht="12.75" hidden="false" customHeight="true" outlineLevel="0" collapsed="false">
      <c r="B79" s="185"/>
      <c r="C79" s="185"/>
      <c r="D79" s="185"/>
      <c r="E79" s="186"/>
      <c r="F79" s="186"/>
      <c r="G79" s="141"/>
      <c r="H79" s="141"/>
      <c r="L79" s="134"/>
      <c r="Q79" s="5"/>
      <c r="T79" s="134"/>
      <c r="AA79" s="164"/>
    </row>
    <row r="80" customFormat="false" ht="12.75" hidden="false" customHeight="true" outlineLevel="0" collapsed="false">
      <c r="B80" s="185"/>
      <c r="C80" s="185"/>
      <c r="D80" s="185"/>
      <c r="E80" s="186"/>
      <c r="F80" s="186"/>
      <c r="G80" s="141"/>
      <c r="H80" s="141"/>
      <c r="L80" s="134"/>
      <c r="Q80" s="5"/>
      <c r="T80" s="134"/>
      <c r="AA80" s="164"/>
    </row>
    <row r="81" customFormat="false" ht="12.75" hidden="false" customHeight="true" outlineLevel="0" collapsed="false">
      <c r="B81" s="185"/>
      <c r="C81" s="185"/>
      <c r="D81" s="185"/>
      <c r="E81" s="186"/>
      <c r="F81" s="186"/>
      <c r="G81" s="141"/>
      <c r="H81" s="141"/>
      <c r="L81" s="134"/>
      <c r="Q81" s="5"/>
      <c r="T81" s="134"/>
      <c r="AA81" s="164"/>
    </row>
    <row r="82" customFormat="false" ht="12.75" hidden="false" customHeight="true" outlineLevel="0" collapsed="false">
      <c r="B82" s="185"/>
      <c r="C82" s="185"/>
      <c r="D82" s="185"/>
      <c r="G82" s="141"/>
      <c r="H82" s="141"/>
      <c r="L82" s="134"/>
      <c r="Q82" s="5"/>
      <c r="T82" s="134"/>
      <c r="AA82" s="164"/>
    </row>
    <row r="83" customFormat="false" ht="12.75" hidden="false" customHeight="true" outlineLevel="0" collapsed="false">
      <c r="B83" s="185"/>
      <c r="C83" s="185"/>
      <c r="D83" s="185"/>
      <c r="G83" s="141"/>
      <c r="H83" s="141"/>
      <c r="L83" s="134"/>
      <c r="Q83" s="5"/>
      <c r="T83" s="134"/>
      <c r="AA83" s="164"/>
    </row>
    <row r="84" customFormat="false" ht="12.75" hidden="false" customHeight="true" outlineLevel="0" collapsed="false">
      <c r="B84" s="185"/>
      <c r="C84" s="185"/>
      <c r="D84" s="185"/>
      <c r="G84" s="141"/>
      <c r="H84" s="141"/>
      <c r="L84" s="134"/>
      <c r="Q84" s="5"/>
      <c r="T84" s="134"/>
      <c r="AA84" s="164"/>
    </row>
    <row r="85" customFormat="false" ht="12.75" hidden="false" customHeight="true" outlineLevel="0" collapsed="false">
      <c r="B85" s="185"/>
      <c r="C85" s="185"/>
      <c r="D85" s="185"/>
      <c r="G85" s="141"/>
      <c r="H85" s="141"/>
      <c r="L85" s="134"/>
      <c r="Q85" s="5"/>
      <c r="T85" s="134"/>
      <c r="AA85" s="164"/>
    </row>
    <row r="86" customFormat="false" ht="12.75" hidden="false" customHeight="true" outlineLevel="0" collapsed="false">
      <c r="B86" s="185"/>
      <c r="C86" s="185"/>
      <c r="D86" s="185"/>
      <c r="G86" s="141"/>
      <c r="H86" s="141"/>
      <c r="L86" s="134"/>
      <c r="Q86" s="5"/>
      <c r="T86" s="134"/>
      <c r="AA86" s="164"/>
    </row>
    <row r="87" customFormat="false" ht="12.75" hidden="false" customHeight="true" outlineLevel="0" collapsed="false">
      <c r="B87" s="185"/>
      <c r="C87" s="185"/>
      <c r="D87" s="185"/>
      <c r="G87" s="141"/>
      <c r="H87" s="141"/>
      <c r="L87" s="134"/>
      <c r="Q87" s="5"/>
      <c r="T87" s="134"/>
      <c r="AA87" s="164"/>
    </row>
    <row r="88" customFormat="false" ht="12.75" hidden="false" customHeight="true" outlineLevel="0" collapsed="false">
      <c r="B88" s="185"/>
      <c r="C88" s="185"/>
      <c r="D88" s="185"/>
      <c r="G88" s="141"/>
      <c r="H88" s="141"/>
      <c r="L88" s="134"/>
      <c r="Q88" s="5"/>
      <c r="T88" s="134"/>
      <c r="AA88" s="164"/>
    </row>
    <row r="89" customFormat="false" ht="12.75" hidden="false" customHeight="true" outlineLevel="0" collapsed="false">
      <c r="B89" s="185"/>
      <c r="C89" s="185"/>
      <c r="D89" s="185"/>
      <c r="G89" s="141"/>
      <c r="H89" s="141"/>
      <c r="L89" s="134"/>
      <c r="Q89" s="5"/>
      <c r="T89" s="134"/>
      <c r="AA89" s="164"/>
    </row>
    <row r="90" customFormat="false" ht="12.75" hidden="false" customHeight="true" outlineLevel="0" collapsed="false">
      <c r="B90" s="185"/>
      <c r="C90" s="185"/>
      <c r="D90" s="185"/>
      <c r="G90" s="141"/>
      <c r="H90" s="141"/>
      <c r="L90" s="134"/>
      <c r="Q90" s="5"/>
      <c r="T90" s="134"/>
      <c r="AA90" s="164"/>
    </row>
    <row r="91" customFormat="false" ht="12.75" hidden="false" customHeight="true" outlineLevel="0" collapsed="false">
      <c r="B91" s="185"/>
      <c r="C91" s="185"/>
      <c r="D91" s="185"/>
      <c r="G91" s="141"/>
      <c r="H91" s="141"/>
      <c r="L91" s="134"/>
      <c r="Q91" s="5"/>
      <c r="T91" s="134"/>
      <c r="AA91" s="164"/>
    </row>
    <row r="92" customFormat="false" ht="12.75" hidden="false" customHeight="true" outlineLevel="0" collapsed="false">
      <c r="B92" s="185"/>
      <c r="C92" s="185"/>
      <c r="D92" s="185"/>
      <c r="G92" s="141"/>
      <c r="H92" s="141"/>
      <c r="L92" s="134"/>
      <c r="Q92" s="5"/>
      <c r="T92" s="134"/>
      <c r="AA92" s="164"/>
    </row>
    <row r="93" customFormat="false" ht="12.75" hidden="false" customHeight="true" outlineLevel="0" collapsed="false">
      <c r="B93" s="185"/>
      <c r="C93" s="185"/>
      <c r="D93" s="185"/>
      <c r="G93" s="141"/>
      <c r="H93" s="141"/>
      <c r="L93" s="134"/>
      <c r="Q93" s="5"/>
      <c r="T93" s="134"/>
      <c r="AA93" s="164"/>
    </row>
    <row r="94" customFormat="false" ht="12.75" hidden="false" customHeight="true" outlineLevel="0" collapsed="false">
      <c r="B94" s="185"/>
      <c r="C94" s="185"/>
      <c r="D94" s="185"/>
      <c r="G94" s="141"/>
      <c r="H94" s="141"/>
      <c r="L94" s="134"/>
      <c r="Q94" s="5"/>
      <c r="T94" s="134"/>
      <c r="AA94" s="164"/>
    </row>
    <row r="95" customFormat="false" ht="12.75" hidden="false" customHeight="true" outlineLevel="0" collapsed="false">
      <c r="B95" s="185"/>
      <c r="C95" s="185"/>
      <c r="D95" s="185"/>
      <c r="G95" s="141"/>
      <c r="H95" s="141"/>
      <c r="L95" s="134"/>
      <c r="Q95" s="5"/>
      <c r="T95" s="134"/>
      <c r="AA95" s="164"/>
    </row>
    <row r="96" customFormat="false" ht="12.75" hidden="false" customHeight="true" outlineLevel="0" collapsed="false">
      <c r="B96" s="185"/>
      <c r="C96" s="185"/>
      <c r="D96" s="185"/>
      <c r="G96" s="141"/>
      <c r="H96" s="141"/>
      <c r="L96" s="134"/>
      <c r="Q96" s="5"/>
      <c r="T96" s="134"/>
      <c r="AA96" s="164"/>
    </row>
    <row r="97" customFormat="false" ht="12.75" hidden="false" customHeight="true" outlineLevel="0" collapsed="false">
      <c r="B97" s="185"/>
      <c r="C97" s="185"/>
      <c r="D97" s="185"/>
      <c r="G97" s="141"/>
      <c r="H97" s="141"/>
      <c r="L97" s="134"/>
      <c r="Q97" s="5"/>
      <c r="T97" s="134"/>
      <c r="AA97" s="164"/>
    </row>
    <row r="98" customFormat="false" ht="12.75" hidden="false" customHeight="true" outlineLevel="0" collapsed="false">
      <c r="B98" s="185"/>
      <c r="C98" s="185"/>
      <c r="D98" s="185"/>
      <c r="G98" s="141"/>
      <c r="H98" s="141"/>
      <c r="L98" s="134"/>
      <c r="Q98" s="5"/>
      <c r="T98" s="134"/>
      <c r="AA98" s="164"/>
    </row>
    <row r="99" customFormat="false" ht="12.75" hidden="false" customHeight="true" outlineLevel="0" collapsed="false">
      <c r="B99" s="185"/>
      <c r="C99" s="185"/>
      <c r="D99" s="185"/>
      <c r="G99" s="141"/>
      <c r="H99" s="141"/>
      <c r="L99" s="134"/>
      <c r="Q99" s="5"/>
      <c r="T99" s="134"/>
      <c r="AA99" s="164"/>
    </row>
    <row r="100" customFormat="false" ht="12.75" hidden="false" customHeight="true" outlineLevel="0" collapsed="false">
      <c r="B100" s="185"/>
      <c r="C100" s="185"/>
      <c r="D100" s="185"/>
      <c r="G100" s="141"/>
      <c r="H100" s="141"/>
      <c r="L100" s="134"/>
      <c r="Q100" s="5"/>
      <c r="T100" s="134"/>
      <c r="AA100" s="164"/>
    </row>
    <row r="101" customFormat="false" ht="12.75" hidden="false" customHeight="true" outlineLevel="0" collapsed="false">
      <c r="B101" s="185"/>
      <c r="C101" s="185"/>
      <c r="D101" s="185"/>
      <c r="G101" s="141"/>
      <c r="H101" s="141"/>
      <c r="L101" s="134"/>
      <c r="Q101" s="5"/>
      <c r="T101" s="134"/>
      <c r="AA101" s="164"/>
    </row>
    <row r="102" customFormat="false" ht="12.75" hidden="false" customHeight="true" outlineLevel="0" collapsed="false">
      <c r="B102" s="185"/>
      <c r="C102" s="185"/>
      <c r="D102" s="185"/>
      <c r="G102" s="141"/>
      <c r="H102" s="141"/>
      <c r="L102" s="134"/>
      <c r="Q102" s="5"/>
      <c r="T102" s="134"/>
      <c r="AA102" s="164"/>
    </row>
    <row r="103" customFormat="false" ht="12.75" hidden="false" customHeight="true" outlineLevel="0" collapsed="false">
      <c r="B103" s="185"/>
      <c r="C103" s="185"/>
      <c r="D103" s="185"/>
      <c r="G103" s="141"/>
      <c r="H103" s="141"/>
      <c r="L103" s="134"/>
      <c r="Q103" s="5"/>
      <c r="T103" s="134"/>
      <c r="AA103" s="164"/>
    </row>
    <row r="104" customFormat="false" ht="12.75" hidden="false" customHeight="true" outlineLevel="0" collapsed="false">
      <c r="B104" s="185"/>
      <c r="C104" s="185"/>
      <c r="D104" s="185"/>
      <c r="G104" s="141"/>
      <c r="H104" s="141"/>
      <c r="L104" s="134"/>
      <c r="Q104" s="5"/>
      <c r="T104" s="134"/>
      <c r="AA104" s="164"/>
    </row>
    <row r="105" customFormat="false" ht="12.75" hidden="false" customHeight="true" outlineLevel="0" collapsed="false">
      <c r="B105" s="185"/>
      <c r="C105" s="185"/>
      <c r="D105" s="185"/>
      <c r="G105" s="141"/>
      <c r="H105" s="141"/>
      <c r="L105" s="134"/>
      <c r="Q105" s="5"/>
      <c r="T105" s="134"/>
      <c r="AA105" s="164"/>
    </row>
    <row r="106" customFormat="false" ht="12.75" hidden="false" customHeight="true" outlineLevel="0" collapsed="false">
      <c r="B106" s="185"/>
      <c r="C106" s="185"/>
      <c r="D106" s="185"/>
      <c r="AA106" s="164"/>
    </row>
    <row r="107" customFormat="false" ht="12.75" hidden="false" customHeight="true" outlineLevel="0" collapsed="false">
      <c r="AA107" s="164"/>
    </row>
    <row r="108" customFormat="false" ht="12.75" hidden="false" customHeight="true" outlineLevel="0" collapsed="false">
      <c r="AA108" s="164"/>
    </row>
    <row r="109" customFormat="false" ht="12.75" hidden="false" customHeight="true" outlineLevel="0" collapsed="false">
      <c r="AA109" s="164"/>
    </row>
  </sheetData>
  <mergeCells count="2">
    <mergeCell ref="B5:I5"/>
    <mergeCell ref="B24:I2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9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38" width="36.42"/>
  </cols>
  <sheetData>
    <row r="1" customFormat="false" ht="12.75" hidden="false" customHeight="false" outlineLevel="0" collapsed="false">
      <c r="A1" s="187" t="s">
        <v>234</v>
      </c>
    </row>
    <row r="2" customFormat="false" ht="12.75" hidden="false" customHeight="false" outlineLevel="0" collapsed="false">
      <c r="A2" s="187" t="s">
        <v>235</v>
      </c>
    </row>
    <row r="3" customFormat="false" ht="12.75" hidden="false" customHeight="false" outlineLevel="0" collapsed="false">
      <c r="A3" s="187" t="s">
        <v>236</v>
      </c>
    </row>
    <row r="4" customFormat="false" ht="12.75" hidden="false" customHeight="false" outlineLevel="0" collapsed="false">
      <c r="A4" s="187" t="s">
        <v>31</v>
      </c>
    </row>
    <row r="5" customFormat="false" ht="12.75" hidden="false" customHeight="false" outlineLevel="0" collapsed="false">
      <c r="A5" s="187" t="s">
        <v>237</v>
      </c>
    </row>
    <row r="6" customFormat="false" ht="12.75" hidden="false" customHeight="false" outlineLevel="0" collapsed="false">
      <c r="A6" s="187" t="s">
        <v>238</v>
      </c>
    </row>
    <row r="7" customFormat="false" ht="12.75" hidden="false" customHeight="false" outlineLevel="0" collapsed="false">
      <c r="A7" s="187" t="s">
        <v>239</v>
      </c>
    </row>
    <row r="8" customFormat="false" ht="12.75" hidden="false" customHeight="false" outlineLevel="0" collapsed="false">
      <c r="A8" s="187" t="s">
        <v>240</v>
      </c>
    </row>
    <row r="9" customFormat="false" ht="12.75" hidden="false" customHeight="false" outlineLevel="0" collapsed="false">
      <c r="A9" s="187" t="s">
        <v>241</v>
      </c>
    </row>
    <row r="10" customFormat="false" ht="12.75" hidden="false" customHeight="false" outlineLevel="0" collapsed="false">
      <c r="A10" s="187" t="s">
        <v>242</v>
      </c>
    </row>
    <row r="11" customFormat="false" ht="12.75" hidden="false" customHeight="false" outlineLevel="0" collapsed="false">
      <c r="A11" s="187" t="s">
        <v>243</v>
      </c>
    </row>
    <row r="12" customFormat="false" ht="12.75" hidden="false" customHeight="false" outlineLevel="0" collapsed="false">
      <c r="A12" s="187"/>
    </row>
    <row r="13" customFormat="false" ht="12.75" hidden="false" customHeight="false" outlineLevel="0" collapsed="false">
      <c r="A13" s="187" t="s">
        <v>244</v>
      </c>
    </row>
    <row r="14" customFormat="false" ht="12.75" hidden="false" customHeight="false" outlineLevel="0" collapsed="false">
      <c r="A14" s="187" t="s">
        <v>245</v>
      </c>
    </row>
    <row r="15" customFormat="false" ht="12.75" hidden="false" customHeight="false" outlineLevel="0" collapsed="false">
      <c r="A15" s="187" t="s">
        <v>246</v>
      </c>
    </row>
    <row r="16" customFormat="false" ht="12.75" hidden="false" customHeight="false" outlineLevel="0" collapsed="false">
      <c r="A16" s="187" t="s">
        <v>247</v>
      </c>
    </row>
    <row r="17" customFormat="false" ht="12.75" hidden="false" customHeight="false" outlineLevel="0" collapsed="false">
      <c r="A17" s="187" t="s">
        <v>248</v>
      </c>
    </row>
    <row r="18" customFormat="false" ht="12.75" hidden="false" customHeight="false" outlineLevel="0" collapsed="false">
      <c r="A18" s="187" t="s">
        <v>249</v>
      </c>
    </row>
    <row r="19" customFormat="false" ht="12.75" hidden="false" customHeight="false" outlineLevel="0" collapsed="false">
      <c r="A19" s="187" t="s">
        <v>250</v>
      </c>
    </row>
    <row r="20" customFormat="false" ht="12.75" hidden="false" customHeight="false" outlineLevel="0" collapsed="false">
      <c r="A20" s="187" t="s">
        <v>251</v>
      </c>
    </row>
    <row r="21" customFormat="false" ht="12.75" hidden="false" customHeight="false" outlineLevel="0" collapsed="false">
      <c r="A21" s="187" t="s">
        <v>252</v>
      </c>
    </row>
    <row r="22" customFormat="false" ht="12.75" hidden="false" customHeight="false" outlineLevel="0" collapsed="false">
      <c r="A22" s="187" t="s">
        <v>253</v>
      </c>
    </row>
    <row r="23" customFormat="false" ht="12.75" hidden="false" customHeight="false" outlineLevel="0" collapsed="false">
      <c r="A23" s="187" t="s">
        <v>254</v>
      </c>
    </row>
    <row r="24" customFormat="false" ht="12.75" hidden="false" customHeight="false" outlineLevel="0" collapsed="false">
      <c r="A24" s="187" t="s">
        <v>255</v>
      </c>
    </row>
    <row r="25" customFormat="false" ht="12.75" hidden="false" customHeight="false" outlineLevel="0" collapsed="false">
      <c r="A25" s="187" t="s">
        <v>256</v>
      </c>
    </row>
    <row r="26" customFormat="false" ht="12.75" hidden="false" customHeight="false" outlineLevel="0" collapsed="false">
      <c r="A26" s="187" t="s">
        <v>257</v>
      </c>
    </row>
    <row r="27" customFormat="false" ht="12.75" hidden="false" customHeight="false" outlineLevel="0" collapsed="false">
      <c r="A27" s="187" t="s">
        <v>258</v>
      </c>
    </row>
    <row r="28" customFormat="false" ht="12.75" hidden="false" customHeight="false" outlineLevel="0" collapsed="false">
      <c r="A28" s="187" t="s">
        <v>259</v>
      </c>
    </row>
    <row r="29" customFormat="false" ht="12.75" hidden="false" customHeight="false" outlineLevel="0" collapsed="false">
      <c r="A29" s="187" t="s">
        <v>260</v>
      </c>
    </row>
    <row r="30" customFormat="false" ht="12.75" hidden="false" customHeight="false" outlineLevel="0" collapsed="false">
      <c r="A30" s="187" t="s">
        <v>261</v>
      </c>
    </row>
    <row r="31" customFormat="false" ht="12.75" hidden="false" customHeight="false" outlineLevel="0" collapsed="false">
      <c r="A31" s="187" t="s">
        <v>262</v>
      </c>
    </row>
    <row r="32" customFormat="false" ht="12.75" hidden="false" customHeight="false" outlineLevel="0" collapsed="false">
      <c r="A32" s="187" t="s">
        <v>263</v>
      </c>
    </row>
    <row r="33" customFormat="false" ht="12.75" hidden="false" customHeight="false" outlineLevel="0" collapsed="false">
      <c r="A33" s="187" t="s">
        <v>264</v>
      </c>
    </row>
    <row r="34" customFormat="false" ht="12.75" hidden="false" customHeight="false" outlineLevel="0" collapsed="false">
      <c r="A34" s="187" t="s">
        <v>265</v>
      </c>
    </row>
    <row r="35" customFormat="false" ht="12.75" hidden="false" customHeight="false" outlineLevel="0" collapsed="false">
      <c r="A35" s="187" t="s">
        <v>266</v>
      </c>
    </row>
    <row r="36" customFormat="false" ht="12.75" hidden="false" customHeight="false" outlineLevel="0" collapsed="false">
      <c r="A36" s="187" t="s">
        <v>267</v>
      </c>
    </row>
    <row r="37" customFormat="false" ht="12.75" hidden="false" customHeight="false" outlineLevel="0" collapsed="false">
      <c r="A37" s="187" t="s">
        <v>268</v>
      </c>
    </row>
    <row r="38" customFormat="false" ht="12.75" hidden="false" customHeight="false" outlineLevel="0" collapsed="false">
      <c r="A38" s="187" t="s">
        <v>269</v>
      </c>
    </row>
    <row r="39" customFormat="false" ht="12.75" hidden="false" customHeight="false" outlineLevel="0" collapsed="false">
      <c r="A39" s="187" t="s">
        <v>270</v>
      </c>
    </row>
    <row r="40" customFormat="false" ht="12.75" hidden="false" customHeight="false" outlineLevel="0" collapsed="false">
      <c r="A40" s="187" t="s">
        <v>271</v>
      </c>
    </row>
    <row r="41" customFormat="false" ht="12.75" hidden="false" customHeight="false" outlineLevel="0" collapsed="false">
      <c r="A41" s="187" t="s">
        <v>272</v>
      </c>
    </row>
    <row r="42" customFormat="false" ht="12.75" hidden="false" customHeight="false" outlineLevel="0" collapsed="false">
      <c r="A42" s="187" t="s">
        <v>273</v>
      </c>
    </row>
    <row r="43" customFormat="false" ht="12.75" hidden="false" customHeight="false" outlineLevel="0" collapsed="false">
      <c r="A43" s="187" t="s">
        <v>274</v>
      </c>
    </row>
    <row r="44" customFormat="false" ht="12.75" hidden="false" customHeight="false" outlineLevel="0" collapsed="false">
      <c r="A44" s="187" t="s">
        <v>275</v>
      </c>
    </row>
    <row r="45" customFormat="false" ht="12.75" hidden="false" customHeight="false" outlineLevel="0" collapsed="false">
      <c r="A45" s="187" t="s">
        <v>276</v>
      </c>
    </row>
    <row r="46" customFormat="false" ht="12.75" hidden="false" customHeight="false" outlineLevel="0" collapsed="false">
      <c r="A46" s="187" t="s">
        <v>277</v>
      </c>
    </row>
    <row r="47" customFormat="false" ht="12.75" hidden="false" customHeight="false" outlineLevel="0" collapsed="false">
      <c r="A47" s="187" t="s">
        <v>278</v>
      </c>
    </row>
    <row r="48" customFormat="false" ht="12.75" hidden="false" customHeight="false" outlineLevel="0" collapsed="false">
      <c r="A48" s="187" t="s">
        <v>279</v>
      </c>
    </row>
    <row r="49" customFormat="false" ht="12.75" hidden="false" customHeight="false" outlineLevel="0" collapsed="false">
      <c r="A49" s="187" t="s">
        <v>280</v>
      </c>
    </row>
    <row r="50" customFormat="false" ht="12.75" hidden="false" customHeight="false" outlineLevel="0" collapsed="false">
      <c r="A50" s="187" t="s">
        <v>281</v>
      </c>
    </row>
    <row r="51" customFormat="false" ht="12.75" hidden="false" customHeight="false" outlineLevel="0" collapsed="false">
      <c r="A51" s="187" t="s">
        <v>282</v>
      </c>
    </row>
    <row r="52" customFormat="false" ht="12.75" hidden="false" customHeight="false" outlineLevel="0" collapsed="false">
      <c r="A52" s="187" t="s">
        <v>283</v>
      </c>
    </row>
    <row r="53" customFormat="false" ht="12.75" hidden="false" customHeight="false" outlineLevel="0" collapsed="false">
      <c r="A53" s="187" t="s">
        <v>284</v>
      </c>
    </row>
    <row r="54" customFormat="false" ht="12.75" hidden="false" customHeight="false" outlineLevel="0" collapsed="false">
      <c r="A54" s="187" t="s">
        <v>285</v>
      </c>
    </row>
    <row r="55" customFormat="false" ht="12.75" hidden="false" customHeight="false" outlineLevel="0" collapsed="false">
      <c r="A55" s="187" t="s">
        <v>286</v>
      </c>
    </row>
    <row r="56" customFormat="false" ht="12.75" hidden="false" customHeight="false" outlineLevel="0" collapsed="false">
      <c r="A56" s="187" t="s">
        <v>287</v>
      </c>
    </row>
    <row r="57" customFormat="false" ht="12.75" hidden="false" customHeight="false" outlineLevel="0" collapsed="false">
      <c r="A57" s="187" t="s">
        <v>288</v>
      </c>
    </row>
    <row r="58" customFormat="false" ht="12.75" hidden="false" customHeight="false" outlineLevel="0" collapsed="false">
      <c r="A58" s="187"/>
    </row>
    <row r="59" customFormat="false" ht="12.75" hidden="false" customHeight="false" outlineLevel="0" collapsed="false">
      <c r="A59" s="187" t="s">
        <v>289</v>
      </c>
    </row>
    <row r="60" customFormat="false" ht="12.75" hidden="false" customHeight="false" outlineLevel="0" collapsed="false">
      <c r="A60" s="187" t="s">
        <v>290</v>
      </c>
    </row>
    <row r="61" customFormat="false" ht="12.75" hidden="false" customHeight="false" outlineLevel="0" collapsed="false">
      <c r="A61" s="187" t="s">
        <v>291</v>
      </c>
    </row>
    <row r="62" customFormat="false" ht="12.75" hidden="false" customHeight="false" outlineLevel="0" collapsed="false">
      <c r="A62" s="187" t="s">
        <v>292</v>
      </c>
    </row>
    <row r="63" customFormat="false" ht="12.75" hidden="false" customHeight="false" outlineLevel="0" collapsed="false">
      <c r="A63" s="187"/>
    </row>
    <row r="64" customFormat="false" ht="12.75" hidden="false" customHeight="false" outlineLevel="0" collapsed="false">
      <c r="A64" s="187" t="s">
        <v>293</v>
      </c>
    </row>
    <row r="65" customFormat="false" ht="12.75" hidden="false" customHeight="false" outlineLevel="0" collapsed="false">
      <c r="A65" s="187" t="s">
        <v>294</v>
      </c>
    </row>
    <row r="66" customFormat="false" ht="12.75" hidden="false" customHeight="false" outlineLevel="0" collapsed="false">
      <c r="A66" s="187" t="s">
        <v>295</v>
      </c>
    </row>
    <row r="67" customFormat="false" ht="12.75" hidden="false" customHeight="false" outlineLevel="0" collapsed="false">
      <c r="A67" s="187" t="s">
        <v>296</v>
      </c>
    </row>
    <row r="68" customFormat="false" ht="12.75" hidden="false" customHeight="false" outlineLevel="0" collapsed="false">
      <c r="A68" s="187" t="s">
        <v>297</v>
      </c>
    </row>
    <row r="69" customFormat="false" ht="12.75" hidden="false" customHeight="false" outlineLevel="0" collapsed="false">
      <c r="A69" s="187" t="s">
        <v>298</v>
      </c>
    </row>
    <row r="70" customFormat="false" ht="12.75" hidden="false" customHeight="false" outlineLevel="0" collapsed="false">
      <c r="A70" s="187" t="s">
        <v>299</v>
      </c>
    </row>
    <row r="71" customFormat="false" ht="12.75" hidden="false" customHeight="false" outlineLevel="0" collapsed="false">
      <c r="A71" s="187" t="s">
        <v>300</v>
      </c>
    </row>
    <row r="72" customFormat="false" ht="12.75" hidden="false" customHeight="false" outlineLevel="0" collapsed="false">
      <c r="A72" s="187" t="s">
        <v>301</v>
      </c>
    </row>
    <row r="73" customFormat="false" ht="12.75" hidden="false" customHeight="false" outlineLevel="0" collapsed="false">
      <c r="A73" s="187" t="s">
        <v>302</v>
      </c>
    </row>
    <row r="74" customFormat="false" ht="12.75" hidden="false" customHeight="false" outlineLevel="0" collapsed="false">
      <c r="A74" s="187" t="s">
        <v>303</v>
      </c>
    </row>
    <row r="75" customFormat="false" ht="12.75" hidden="false" customHeight="false" outlineLevel="0" collapsed="false">
      <c r="A75" s="187" t="s">
        <v>304</v>
      </c>
    </row>
    <row r="76" customFormat="false" ht="12.75" hidden="false" customHeight="false" outlineLevel="0" collapsed="false">
      <c r="A76" s="187" t="s">
        <v>305</v>
      </c>
    </row>
    <row r="77" customFormat="false" ht="12.75" hidden="false" customHeight="false" outlineLevel="0" collapsed="false">
      <c r="A77" s="187" t="s">
        <v>306</v>
      </c>
    </row>
    <row r="78" customFormat="false" ht="12.75" hidden="false" customHeight="false" outlineLevel="0" collapsed="false">
      <c r="A78" s="187" t="s">
        <v>307</v>
      </c>
    </row>
    <row r="79" customFormat="false" ht="12.75" hidden="false" customHeight="false" outlineLevel="0" collapsed="false">
      <c r="A79" s="187" t="s">
        <v>308</v>
      </c>
    </row>
    <row r="80" customFormat="false" ht="12.75" hidden="false" customHeight="false" outlineLevel="0" collapsed="false">
      <c r="A80" s="187" t="s">
        <v>309</v>
      </c>
    </row>
    <row r="81" customFormat="false" ht="12.75" hidden="false" customHeight="false" outlineLevel="0" collapsed="false">
      <c r="A81" s="187"/>
    </row>
    <row r="82" customFormat="false" ht="12.75" hidden="false" customHeight="false" outlineLevel="0" collapsed="false">
      <c r="A82" s="187" t="s">
        <v>310</v>
      </c>
    </row>
    <row r="83" customFormat="false" ht="12.75" hidden="false" customHeight="false" outlineLevel="0" collapsed="false">
      <c r="A83" s="187" t="s">
        <v>311</v>
      </c>
    </row>
    <row r="84" customFormat="false" ht="12.75" hidden="false" customHeight="false" outlineLevel="0" collapsed="false">
      <c r="A84" s="187" t="s">
        <v>312</v>
      </c>
    </row>
    <row r="85" customFormat="false" ht="12.75" hidden="false" customHeight="false" outlineLevel="0" collapsed="false">
      <c r="A85" s="187" t="s">
        <v>313</v>
      </c>
    </row>
    <row r="86" customFormat="false" ht="12.75" hidden="false" customHeight="false" outlineLevel="0" collapsed="false">
      <c r="A86" s="188" t="s">
        <v>314</v>
      </c>
    </row>
    <row r="87" customFormat="false" ht="12.75" hidden="false" customHeight="false" outlineLevel="0" collapsed="false">
      <c r="A87" s="187" t="s">
        <v>315</v>
      </c>
    </row>
    <row r="88" customFormat="false" ht="12.75" hidden="false" customHeight="false" outlineLevel="0" collapsed="false">
      <c r="A88" s="187" t="s">
        <v>316</v>
      </c>
    </row>
    <row r="89" customFormat="false" ht="12.75" hidden="false" customHeight="false" outlineLevel="0" collapsed="false">
      <c r="A89" s="187" t="s">
        <v>317</v>
      </c>
    </row>
    <row r="90" customFormat="false" ht="12.75" hidden="false" customHeight="false" outlineLevel="0" collapsed="false">
      <c r="A90" s="187"/>
    </row>
    <row r="91" customFormat="false" ht="12.75" hidden="false" customHeight="false" outlineLevel="0" collapsed="false">
      <c r="A91" s="189" t="s">
        <v>318</v>
      </c>
    </row>
    <row r="92" customFormat="false" ht="12.75" hidden="false" customHeight="false" outlineLevel="0" collapsed="false">
      <c r="A92" s="189" t="s">
        <v>319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2001-01-03T18:57:28Z</dcterms:created>
  <dc:creator>vguggen</dc:creator>
  <dc:description>- Oracle 8i ODBC QueryFix Applied</dc:description>
  <dc:language>en-US</dc:language>
  <cp:lastModifiedBy>matt olney</cp:lastModifiedBy>
  <cp:lastPrinted>2001-09-04T16:11:39Z</cp:lastPrinted>
  <dcterms:modified xsi:type="dcterms:W3CDTF">2001-10-30T16:26:04Z</dcterms:modified>
  <cp:revision>0</cp:revision>
  <dc:subject/>
  <dc:title/>
</cp:coreProperties>
</file>