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<sst xmlns="http://schemas.openxmlformats.org/spreadsheetml/2006/main" count="13" uniqueCount="12">
  <si>
    <t xml:space="preserve">PV</t>
  </si>
  <si>
    <t xml:space="preserve">Month</t>
  </si>
  <si>
    <t xml:space="preserve">Daily</t>
  </si>
  <si>
    <t xml:space="preserve">Monthly</t>
  </si>
  <si>
    <t xml:space="preserve">PV Volume</t>
  </si>
  <si>
    <t xml:space="preserve">PV Factor</t>
  </si>
  <si>
    <t xml:space="preserve">Nymex Mid</t>
  </si>
  <si>
    <t xml:space="preserve">Option Premium</t>
  </si>
  <si>
    <t xml:space="preserve">Option Price</t>
  </si>
  <si>
    <t xml:space="preserve">Future Option Price</t>
  </si>
  <si>
    <t xml:space="preserve">Total Option Premium</t>
  </si>
  <si>
    <t xml:space="preserve">Nominal Volume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</si>
</sst>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mm\-yy"/>
    <numFmt numFmtId="166" formatCode="#,##0"/>
    <numFmt numFmtId="167" formatCode="0.000"/>
    <numFmt numFmtId="168" formatCode="\$#,##0"/>
    <numFmt numFmtId="169" formatCode="\$#,##0.00000"/>
    <numFmt numFmtId="170" formatCode="\$#,##0.000000_);[RED]&quot;($&quot;#,##0.000000\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L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" width="11.56"/>
    <col collapsed="false" customWidth="true" hidden="false" outlineLevel="0" max="3" min="3" style="2" width="9.14"/>
    <col collapsed="false" customWidth="true" hidden="false" outlineLevel="0" max="4" min="4" style="2" width="10.13"/>
    <col collapsed="false" customWidth="true" hidden="false" outlineLevel="0" max="5" min="5" style="0" width="12.85"/>
    <col collapsed="false" customWidth="true" hidden="false" outlineLevel="0" max="7" min="6" style="0" width="11.85"/>
    <col collapsed="false" customWidth="true" hidden="false" outlineLevel="0" max="8" min="8" style="0" width="16.84"/>
    <col collapsed="false" customWidth="true" hidden="false" outlineLevel="0" max="9" min="9" style="0" width="13.14"/>
    <col collapsed="false" customWidth="true" hidden="false" outlineLevel="0" max="10" min="10" style="0" width="20.56"/>
    <col collapsed="false" customWidth="true" hidden="false" outlineLevel="0" max="11" min="11" style="3" width="9.28"/>
  </cols>
  <sheetData>
    <row r="3" customFormat="false" ht="12.75" hidden="false" customHeight="false" outlineLevel="0" collapsed="false">
      <c r="H3" s="4" t="s">
        <v>0</v>
      </c>
      <c r="I3" s="4" t="s">
        <v>0</v>
      </c>
    </row>
    <row r="4" customFormat="false" ht="12.75" hidden="false" customHeight="false" outlineLevel="0" collapsed="false">
      <c r="B4" s="5" t="s">
        <v>1</v>
      </c>
      <c r="C4" s="6" t="s">
        <v>2</v>
      </c>
      <c r="D4" s="6" t="s">
        <v>3</v>
      </c>
      <c r="E4" s="6" t="s">
        <v>4</v>
      </c>
      <c r="F4" s="6" t="s">
        <v>5</v>
      </c>
      <c r="G4" s="6" t="s">
        <v>6</v>
      </c>
      <c r="H4" s="6" t="s">
        <v>7</v>
      </c>
      <c r="I4" s="6" t="s">
        <v>8</v>
      </c>
      <c r="J4" s="6" t="s">
        <v>9</v>
      </c>
    </row>
    <row r="5" customFormat="false" ht="12.75" hidden="false" customHeight="false" outlineLevel="0" collapsed="false">
      <c r="B5" s="1" t="n">
        <v>36892</v>
      </c>
      <c r="C5" s="2" t="n">
        <v>10000</v>
      </c>
      <c r="D5" s="2" t="n">
        <f aca="false">C5*(B6-B5)</f>
        <v>310000</v>
      </c>
      <c r="E5" s="2" t="n">
        <f aca="false">D5*F5</f>
        <v>308450</v>
      </c>
      <c r="F5" s="7" t="n">
        <v>0.995</v>
      </c>
      <c r="G5" s="7" t="n">
        <v>4.5</v>
      </c>
      <c r="H5" s="7" t="n">
        <f aca="false">0.05*G5</f>
        <v>0.225</v>
      </c>
      <c r="I5" s="8" t="n">
        <f aca="false">H5*D5</f>
        <v>69750</v>
      </c>
      <c r="J5" s="8" t="n">
        <f aca="false">I5/F5</f>
        <v>70100.5025125628</v>
      </c>
      <c r="K5" s="9" t="n">
        <f aca="false">J5/D5</f>
        <v>0.226130653266332</v>
      </c>
      <c r="L5" s="0" t="n">
        <f aca="false">H5/F5</f>
        <v>0.226130653266332</v>
      </c>
    </row>
    <row r="6" customFormat="false" ht="12.75" hidden="false" customHeight="false" outlineLevel="0" collapsed="false">
      <c r="B6" s="1" t="n">
        <v>36923</v>
      </c>
      <c r="C6" s="2" t="n">
        <v>10000</v>
      </c>
      <c r="D6" s="2" t="n">
        <f aca="false">C6*(B7-B6)</f>
        <v>280000</v>
      </c>
      <c r="E6" s="2" t="n">
        <f aca="false">D6*F6</f>
        <v>277200</v>
      </c>
      <c r="F6" s="7" t="n">
        <v>0.99</v>
      </c>
      <c r="G6" s="7" t="n">
        <v>4.4</v>
      </c>
      <c r="H6" s="7" t="n">
        <f aca="false">0.05*G6</f>
        <v>0.22</v>
      </c>
      <c r="I6" s="8" t="n">
        <f aca="false">H6*D6</f>
        <v>61600</v>
      </c>
      <c r="J6" s="8" t="n">
        <f aca="false">I6/F6</f>
        <v>62222.2222222222</v>
      </c>
      <c r="K6" s="9" t="n">
        <f aca="false">J6/D6</f>
        <v>0.222222222222222</v>
      </c>
      <c r="L6" s="0" t="n">
        <f aca="false">H6/F6</f>
        <v>0.222222222222222</v>
      </c>
    </row>
    <row r="7" customFormat="false" ht="12.75" hidden="false" customHeight="false" outlineLevel="0" collapsed="false">
      <c r="B7" s="1" t="n">
        <v>36951</v>
      </c>
      <c r="C7" s="2" t="n">
        <v>10000</v>
      </c>
      <c r="D7" s="2" t="n">
        <f aca="false">C7*(B8-B7)</f>
        <v>310000</v>
      </c>
      <c r="E7" s="2" t="n">
        <f aca="false">D7*F7</f>
        <v>305350</v>
      </c>
      <c r="F7" s="7" t="n">
        <v>0.985</v>
      </c>
      <c r="G7" s="7" t="n">
        <v>4.3</v>
      </c>
      <c r="H7" s="7" t="n">
        <f aca="false">0.05*G7</f>
        <v>0.215</v>
      </c>
      <c r="I7" s="8" t="n">
        <f aca="false">H7*D7</f>
        <v>66650</v>
      </c>
      <c r="J7" s="8" t="n">
        <f aca="false">I7/F7</f>
        <v>67664.9746192893</v>
      </c>
      <c r="K7" s="9" t="n">
        <f aca="false">J7/D7</f>
        <v>0.218274111675127</v>
      </c>
      <c r="L7" s="0" t="n">
        <f aca="false">H7/F7</f>
        <v>0.218274111675127</v>
      </c>
    </row>
    <row r="8" customFormat="false" ht="12.75" hidden="false" customHeight="false" outlineLevel="0" collapsed="false">
      <c r="B8" s="1" t="n">
        <v>36982</v>
      </c>
      <c r="C8" s="2" t="n">
        <v>10000</v>
      </c>
      <c r="D8" s="2" t="n">
        <f aca="false">C8*(B9-B8)</f>
        <v>300000</v>
      </c>
      <c r="E8" s="2" t="n">
        <f aca="false">D8*F8</f>
        <v>294000</v>
      </c>
      <c r="F8" s="7" t="n">
        <v>0.98</v>
      </c>
      <c r="G8" s="7" t="n">
        <v>4.2</v>
      </c>
      <c r="H8" s="7" t="n">
        <f aca="false">0.05*G8</f>
        <v>0.21</v>
      </c>
      <c r="I8" s="8" t="n">
        <f aca="false">H8*D8</f>
        <v>63000</v>
      </c>
      <c r="J8" s="8" t="n">
        <f aca="false">I8/F8</f>
        <v>64285.7142857143</v>
      </c>
      <c r="K8" s="9" t="n">
        <f aca="false">J8/D8</f>
        <v>0.214285714285714</v>
      </c>
      <c r="L8" s="0" t="n">
        <f aca="false">H8/F8</f>
        <v>0.214285714285714</v>
      </c>
    </row>
    <row r="9" customFormat="false" ht="12.75" hidden="false" customHeight="false" outlineLevel="0" collapsed="false">
      <c r="B9" s="1" t="n">
        <v>37012</v>
      </c>
      <c r="C9" s="2" t="n">
        <v>10000</v>
      </c>
      <c r="D9" s="2" t="n">
        <f aca="false">C9*(B10-B9)</f>
        <v>310000</v>
      </c>
      <c r="E9" s="2" t="n">
        <f aca="false">D9*F9</f>
        <v>302250</v>
      </c>
      <c r="F9" s="7" t="n">
        <v>0.975</v>
      </c>
      <c r="G9" s="7" t="n">
        <v>4.1</v>
      </c>
      <c r="H9" s="7" t="n">
        <f aca="false">0.05*G9</f>
        <v>0.205</v>
      </c>
      <c r="I9" s="8" t="n">
        <f aca="false">H9*D9</f>
        <v>63550</v>
      </c>
      <c r="J9" s="8" t="n">
        <f aca="false">I9/F9</f>
        <v>65179.4871794872</v>
      </c>
      <c r="K9" s="9" t="n">
        <f aca="false">J9/D9</f>
        <v>0.21025641025641</v>
      </c>
      <c r="L9" s="0" t="n">
        <f aca="false">H9/F9</f>
        <v>0.21025641025641</v>
      </c>
    </row>
    <row r="10" customFormat="false" ht="12.75" hidden="false" customHeight="false" outlineLevel="0" collapsed="false">
      <c r="B10" s="1" t="n">
        <v>37043</v>
      </c>
      <c r="C10" s="2" t="n">
        <v>10000</v>
      </c>
      <c r="D10" s="2" t="n">
        <f aca="false">C10*(B11-B10)</f>
        <v>300000</v>
      </c>
      <c r="E10" s="2" t="n">
        <f aca="false">D10*F10</f>
        <v>291000</v>
      </c>
      <c r="F10" s="7" t="n">
        <v>0.97</v>
      </c>
      <c r="G10" s="7" t="n">
        <v>4.1</v>
      </c>
      <c r="H10" s="7" t="n">
        <f aca="false">0.05*G10</f>
        <v>0.205</v>
      </c>
      <c r="I10" s="8" t="n">
        <f aca="false">H10*D10</f>
        <v>61500</v>
      </c>
      <c r="J10" s="8" t="n">
        <f aca="false">I10/F10</f>
        <v>63402.0618556701</v>
      </c>
      <c r="K10" s="9" t="n">
        <f aca="false">J10/D10</f>
        <v>0.211340206185567</v>
      </c>
      <c r="L10" s="0" t="n">
        <f aca="false">H10/F10</f>
        <v>0.211340206185567</v>
      </c>
    </row>
    <row r="11" customFormat="false" ht="12.75" hidden="false" customHeight="false" outlineLevel="0" collapsed="false">
      <c r="B11" s="1" t="n">
        <v>37073</v>
      </c>
      <c r="C11" s="2" t="n">
        <v>10000</v>
      </c>
      <c r="D11" s="2" t="n">
        <f aca="false">C11*(B12-B11)</f>
        <v>310000</v>
      </c>
      <c r="E11" s="2" t="n">
        <f aca="false">D11*F11</f>
        <v>299150</v>
      </c>
      <c r="F11" s="7" t="n">
        <v>0.965</v>
      </c>
      <c r="G11" s="7" t="n">
        <v>4.2</v>
      </c>
      <c r="H11" s="7" t="n">
        <f aca="false">0.05*G11</f>
        <v>0.21</v>
      </c>
      <c r="I11" s="8" t="n">
        <f aca="false">H11*D11</f>
        <v>65100</v>
      </c>
      <c r="J11" s="8" t="n">
        <f aca="false">I11/F11</f>
        <v>67461.1398963731</v>
      </c>
      <c r="K11" s="9" t="n">
        <f aca="false">J11/D11</f>
        <v>0.217616580310881</v>
      </c>
      <c r="L11" s="0" t="n">
        <f aca="false">H11/F11</f>
        <v>0.217616580310881</v>
      </c>
    </row>
    <row r="12" customFormat="false" ht="12.75" hidden="false" customHeight="false" outlineLevel="0" collapsed="false">
      <c r="B12" s="1" t="n">
        <v>37104</v>
      </c>
      <c r="C12" s="2" t="n">
        <v>10000</v>
      </c>
      <c r="D12" s="2" t="n">
        <f aca="false">C12*(B13-B12)</f>
        <v>310000</v>
      </c>
      <c r="E12" s="2" t="n">
        <f aca="false">D12*F12</f>
        <v>297600</v>
      </c>
      <c r="F12" s="7" t="n">
        <v>0.96</v>
      </c>
      <c r="G12" s="7" t="n">
        <v>4.3</v>
      </c>
      <c r="H12" s="7" t="n">
        <f aca="false">0.05*G12</f>
        <v>0.215</v>
      </c>
      <c r="I12" s="8" t="n">
        <f aca="false">H12*D12</f>
        <v>66650</v>
      </c>
      <c r="J12" s="8" t="n">
        <f aca="false">I12/F12</f>
        <v>69427.0833333333</v>
      </c>
      <c r="K12" s="9" t="n">
        <f aca="false">J12/D12</f>
        <v>0.223958333333333</v>
      </c>
      <c r="L12" s="0" t="n">
        <f aca="false">H12/F12</f>
        <v>0.223958333333333</v>
      </c>
    </row>
    <row r="13" customFormat="false" ht="12.75" hidden="false" customHeight="false" outlineLevel="0" collapsed="false">
      <c r="B13" s="1" t="n">
        <v>37135</v>
      </c>
      <c r="C13" s="2" t="n">
        <v>10000</v>
      </c>
      <c r="D13" s="2" t="n">
        <f aca="false">C13*(B14-B13)</f>
        <v>300000</v>
      </c>
      <c r="E13" s="2" t="n">
        <f aca="false">D13*F13</f>
        <v>286500</v>
      </c>
      <c r="F13" s="7" t="n">
        <v>0.955</v>
      </c>
      <c r="G13" s="7" t="n">
        <v>4.3</v>
      </c>
      <c r="H13" s="7" t="n">
        <f aca="false">0.05*G13</f>
        <v>0.215</v>
      </c>
      <c r="I13" s="8" t="n">
        <f aca="false">H13*D13</f>
        <v>64500</v>
      </c>
      <c r="J13" s="8" t="n">
        <f aca="false">I13/F13</f>
        <v>67539.2670157068</v>
      </c>
      <c r="K13" s="9" t="n">
        <f aca="false">J13/D13</f>
        <v>0.225130890052356</v>
      </c>
      <c r="L13" s="0" t="n">
        <f aca="false">H13/F13</f>
        <v>0.225130890052356</v>
      </c>
    </row>
    <row r="14" customFormat="false" ht="12.75" hidden="false" customHeight="false" outlineLevel="0" collapsed="false">
      <c r="B14" s="1" t="n">
        <v>37165</v>
      </c>
      <c r="C14" s="2" t="n">
        <v>10000</v>
      </c>
      <c r="D14" s="2" t="n">
        <f aca="false">C14*(B15-B14)</f>
        <v>310000</v>
      </c>
      <c r="E14" s="2" t="n">
        <f aca="false">D14*F14</f>
        <v>294500</v>
      </c>
      <c r="F14" s="7" t="n">
        <v>0.95</v>
      </c>
      <c r="G14" s="7" t="n">
        <v>4.4</v>
      </c>
      <c r="H14" s="7" t="n">
        <f aca="false">0.05*G14</f>
        <v>0.22</v>
      </c>
      <c r="I14" s="8" t="n">
        <f aca="false">H14*D14</f>
        <v>68200</v>
      </c>
      <c r="J14" s="8" t="n">
        <f aca="false">I14/F14</f>
        <v>71789.4736842106</v>
      </c>
      <c r="K14" s="9" t="n">
        <f aca="false">J14/D14</f>
        <v>0.231578947368421</v>
      </c>
      <c r="L14" s="0" t="n">
        <f aca="false">H14/F14</f>
        <v>0.231578947368421</v>
      </c>
    </row>
    <row r="15" customFormat="false" ht="12.75" hidden="false" customHeight="false" outlineLevel="0" collapsed="false">
      <c r="B15" s="1" t="n">
        <v>37196</v>
      </c>
      <c r="C15" s="2" t="n">
        <v>10000</v>
      </c>
      <c r="D15" s="2" t="n">
        <f aca="false">C15*(B16-B15)</f>
        <v>300000</v>
      </c>
      <c r="E15" s="2" t="n">
        <f aca="false">D15*F15</f>
        <v>283500</v>
      </c>
      <c r="F15" s="7" t="n">
        <v>0.945</v>
      </c>
      <c r="G15" s="7" t="n">
        <v>4.5</v>
      </c>
      <c r="H15" s="7" t="n">
        <f aca="false">0.05*G15</f>
        <v>0.225</v>
      </c>
      <c r="I15" s="8" t="n">
        <f aca="false">H15*D15</f>
        <v>67500</v>
      </c>
      <c r="J15" s="8" t="n">
        <f aca="false">I15/F15</f>
        <v>71428.5714285714</v>
      </c>
      <c r="K15" s="9" t="n">
        <f aca="false">J15/D15</f>
        <v>0.238095238095238</v>
      </c>
      <c r="L15" s="0" t="n">
        <f aca="false">H15/F15</f>
        <v>0.238095238095238</v>
      </c>
    </row>
    <row r="16" customFormat="false" ht="12.75" hidden="false" customHeight="false" outlineLevel="0" collapsed="false">
      <c r="B16" s="1" t="n">
        <v>37226</v>
      </c>
      <c r="C16" s="2" t="n">
        <v>10000</v>
      </c>
      <c r="D16" s="2" t="n">
        <f aca="false">C16*(B17-B16)</f>
        <v>310000</v>
      </c>
      <c r="E16" s="2" t="n">
        <f aca="false">D16*F16</f>
        <v>291400</v>
      </c>
      <c r="F16" s="7" t="n">
        <v>0.94</v>
      </c>
      <c r="G16" s="7" t="n">
        <v>4.6</v>
      </c>
      <c r="H16" s="7" t="n">
        <f aca="false">0.05*G16</f>
        <v>0.23</v>
      </c>
      <c r="I16" s="8" t="n">
        <f aca="false">H16*D16</f>
        <v>71300</v>
      </c>
      <c r="J16" s="8" t="n">
        <f aca="false">I16/F16</f>
        <v>75851.0638297872</v>
      </c>
      <c r="K16" s="9" t="n">
        <f aca="false">J16/D16</f>
        <v>0.24468085106383</v>
      </c>
      <c r="L16" s="0" t="n">
        <f aca="false">H16/F16</f>
        <v>0.24468085106383</v>
      </c>
    </row>
    <row r="17" customFormat="false" ht="12.75" hidden="false" customHeight="false" outlineLevel="0" collapsed="false">
      <c r="B17" s="1" t="n">
        <v>37257</v>
      </c>
    </row>
    <row r="18" customFormat="false" ht="12.75" hidden="false" customHeight="false" outlineLevel="0" collapsed="false">
      <c r="D18" s="2" t="n">
        <f aca="false">SUM(D5:D16)</f>
        <v>3650000</v>
      </c>
      <c r="E18" s="2" t="n">
        <f aca="false">SUM(E5:E16)</f>
        <v>3530900</v>
      </c>
      <c r="F18" s="7"/>
      <c r="G18" s="7"/>
      <c r="H18" s="9" t="n">
        <f aca="false">SUMPRODUCT($E5:$E16,H5:H16)/SUM($E5:$E16)</f>
        <v>0.21620387153417</v>
      </c>
      <c r="I18" s="8" t="n">
        <f aca="false">SUM(I5:I16)</f>
        <v>789300</v>
      </c>
      <c r="J18" s="8" t="n">
        <f aca="false">SUM(J5:J16)</f>
        <v>816351.561862928</v>
      </c>
      <c r="K18" s="9" t="n">
        <f aca="false">SUMPRODUCT($E5:$E16,K5:K16)/SUM($E5:$E16)</f>
        <v>0.223540740321165</v>
      </c>
    </row>
    <row r="21" customFormat="false" ht="12.75" hidden="false" customHeight="false" outlineLevel="0" collapsed="false">
      <c r="D21" s="10" t="s">
        <v>10</v>
      </c>
      <c r="E21" s="11" t="n">
        <f aca="false">I18</f>
        <v>789300</v>
      </c>
    </row>
    <row r="22" customFormat="false" ht="12.75" hidden="false" customHeight="false" outlineLevel="0" collapsed="false">
      <c r="D22" s="10" t="s">
        <v>11</v>
      </c>
      <c r="E22" s="12" t="n">
        <f aca="false">D18</f>
        <v>3650000</v>
      </c>
    </row>
    <row r="23" customFormat="false" ht="12.75" hidden="false" customHeight="false" outlineLevel="0" collapsed="false">
      <c r="E23" s="13" t="n">
        <f aca="false">-E21/E22</f>
        <v>-0.216246575342466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2001-05-30T01:05:33Z</dcterms:created>
  <dc:creator>Preferred Customer</dc:creator>
  <dc:description/>
  <dc:language>en-US</dc:language>
  <cp:lastModifiedBy>Preferred Customer</cp:lastModifiedBy>
  <dcterms:modified xsi:type="dcterms:W3CDTF">2001-05-30T01:24:35Z</dcterms:modified>
  <cp:revision>0</cp:revision>
  <dc:subject/>
  <dc:title/>
</cp:coreProperties>
</file>