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Ontario" sheetId="1" state="visible" r:id="rId3"/>
  </sheets>
  <definedNames>
    <definedName function="false" hidden="false" localSheetId="0" name="_xlnm.Print_Area" vbProcedure="false">Ontario!$A$1:$V$84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M12" authorId="0">
      <text>
        <r>
          <rPr>
            <b val="true"/>
            <sz val="8"/>
            <color rgb="FF000000"/>
            <rFont val="Tahoma"/>
            <family val="0"/>
          </rPr>
          <t xml:space="preserve">mbowen:
</t>
        </r>
        <r>
          <rPr>
            <sz val="8"/>
            <color rgb="FF000000"/>
            <rFont val="Tahoma"/>
            <family val="0"/>
          </rPr>
          <t xml:space="preserve">Various after PMAs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15</xdr:colOff>
                <xdr:row>10</xdr:row>
                <xdr:rowOff>6</xdr:rowOff>
              </xdr:from>
              <xdr:to>
                <xdr:col>14</xdr:col>
                <xdr:colOff>48</xdr:colOff>
                <xdr:row>12</xdr:row>
                <xdr:rowOff>11</xdr:rowOff>
              </xdr:to>
            </anchor>
          </commentPr>
        </mc:Choice>
        <mc:Fallback/>
      </mc:AlternateContent>
    </comment>
    <comment ref="M68" authorId="0">
      <text>
        <r>
          <rPr>
            <b val="true"/>
            <sz val="8"/>
            <color rgb="FF000000"/>
            <rFont val="Tahoma"/>
            <family val="0"/>
          </rPr>
          <t xml:space="preserve">csprowl:
</t>
        </r>
        <r>
          <rPr>
            <sz val="8"/>
            <color rgb="FF000000"/>
            <rFont val="Tahoma"/>
            <family val="0"/>
          </rPr>
          <t xml:space="preserve">Demand      1,374,659
Can reimb (1,441,112)
Commodity    (85,929)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15</xdr:colOff>
                <xdr:row>66</xdr:row>
                <xdr:rowOff>10</xdr:rowOff>
              </xdr:from>
              <xdr:to>
                <xdr:col>15</xdr:col>
                <xdr:colOff>8</xdr:colOff>
                <xdr:row>71</xdr:row>
                <xdr:rowOff>15</xdr:rowOff>
              </xdr:to>
            </anchor>
          </commentPr>
        </mc:Choice>
        <mc:Fallback/>
      </mc:AlternateContent>
    </comment>
    <comment ref="N68" authorId="0">
      <text>
        <r>
          <rPr>
            <b val="true"/>
            <sz val="8"/>
            <color rgb="FF000000"/>
            <rFont val="Tahoma"/>
            <family val="0"/>
          </rPr>
          <t xml:space="preserve">csprowl:
</t>
        </r>
        <r>
          <rPr>
            <sz val="8"/>
            <color rgb="FF000000"/>
            <rFont val="Tahoma"/>
            <family val="0"/>
          </rPr>
          <t xml:space="preserve">Commodity  126,280
Demand       664,435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14</xdr:col>
                <xdr:colOff>15</xdr:colOff>
                <xdr:row>66</xdr:row>
                <xdr:rowOff>10</xdr:rowOff>
              </xdr:from>
              <xdr:to>
                <xdr:col>15</xdr:col>
                <xdr:colOff>21</xdr:colOff>
                <xdr:row>71</xdr:row>
                <xdr:rowOff>15</xdr:rowOff>
              </xdr:to>
            </anchor>
          </commentPr>
        </mc:Choice>
        <mc:Fallback/>
      </mc:AlternateContent>
    </comment>
    <comment ref="O12" authorId="0">
      <text>
        <r>
          <rPr>
            <b val="true"/>
            <sz val="8"/>
            <color rgb="FF000000"/>
            <rFont val="Tahoma"/>
            <family val="0"/>
          </rPr>
          <t xml:space="preserve">mbowen:
</t>
        </r>
        <r>
          <rPr>
            <sz val="8"/>
            <color rgb="FF000000"/>
            <rFont val="Tahoma"/>
            <family val="2"/>
          </rPr>
          <t xml:space="preserve">Various - Bal after PMAs and liq transfers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15</xdr:col>
                <xdr:colOff>15</xdr:colOff>
                <xdr:row>10</xdr:row>
                <xdr:rowOff>6</xdr:rowOff>
              </xdr:from>
              <xdr:to>
                <xdr:col>17</xdr:col>
                <xdr:colOff>16</xdr:colOff>
                <xdr:row>15</xdr:row>
                <xdr:rowOff>4</xdr:rowOff>
              </xdr:to>
            </anchor>
          </commentPr>
        </mc:Choice>
        <mc:Fallback/>
      </mc:AlternateContent>
    </comment>
    <comment ref="O71" authorId="0">
      <text>
        <r>
          <rPr>
            <b val="true"/>
            <sz val="8"/>
            <color rgb="FF000000"/>
            <rFont val="Tahoma"/>
            <family val="0"/>
          </rPr>
          <t xml:space="preserve">csprowl:
</t>
        </r>
        <r>
          <rPr>
            <sz val="8"/>
            <color rgb="FF000000"/>
            <rFont val="Tahoma"/>
            <family val="2"/>
          </rPr>
          <t xml:space="preserve">after reclass w/tcpl:
 Volume         Amount        Exposure
(1,301,612) $1,083,366  $6,940,620
less take to the desk
S#240521           255         25,915.91 offsetw pancanadian
new variance
(1,301,357)  $1,109,252    $6,965,358
PMA in 12/00 GL:
reference 100104350 (379,626)  ( 2,068,285)    
exposure (379,626)*4.5-(2,068,285)=359,967.03
PMA in 01/01 GL:
reference 100025119  430  $21,399
exposure 430*4.5-21,399=19,464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15</xdr:col>
                <xdr:colOff>15</xdr:colOff>
                <xdr:row>69</xdr:row>
                <xdr:rowOff>5</xdr:rowOff>
              </xdr:from>
              <xdr:to>
                <xdr:col>17</xdr:col>
                <xdr:colOff>89</xdr:colOff>
                <xdr:row>82</xdr:row>
                <xdr:rowOff>1</xdr:rowOff>
              </xdr:to>
            </anchor>
          </commentPr>
        </mc:Choice>
        <mc:Fallback/>
      </mc:AlternateContent>
    </comment>
    <comment ref="P12" authorId="0">
      <text>
        <r>
          <rPr>
            <b val="true"/>
            <sz val="8"/>
            <color rgb="FF000000"/>
            <rFont val="Tahoma"/>
            <family val="0"/>
          </rPr>
          <t xml:space="preserve">mbowen:
</t>
        </r>
        <r>
          <rPr>
            <sz val="8"/>
            <color rgb="FF000000"/>
            <rFont val="Tahoma"/>
            <family val="0"/>
          </rPr>
          <t xml:space="preserve">ANR - Purch -Dmd Fee
Not flashed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16</xdr:col>
                <xdr:colOff>15</xdr:colOff>
                <xdr:row>10</xdr:row>
                <xdr:rowOff>6</xdr:rowOff>
              </xdr:from>
              <xdr:to>
                <xdr:col>17</xdr:col>
                <xdr:colOff>47</xdr:colOff>
                <xdr:row>13</xdr:row>
                <xdr:rowOff>10</xdr:rowOff>
              </xdr:to>
            </anchor>
          </commentPr>
        </mc:Choice>
        <mc:Fallback/>
      </mc:AlternateContent>
    </comment>
    <comment ref="P44" authorId="0">
      <text>
        <r>
          <rPr>
            <b val="true"/>
            <sz val="8"/>
            <color rgb="FF000000"/>
            <rFont val="Tahoma"/>
            <family val="0"/>
          </rPr>
          <t xml:space="preserve">csprowl:
</t>
        </r>
        <r>
          <rPr>
            <sz val="8"/>
            <color rgb="FF000000"/>
            <rFont val="Tahoma"/>
            <family val="0"/>
          </rPr>
          <t xml:space="preserve">form returned from economics 02/12 with note 'liquidation file incorrect-jim little researching'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16</xdr:col>
                <xdr:colOff>15</xdr:colOff>
                <xdr:row>42</xdr:row>
                <xdr:rowOff>5</xdr:rowOff>
              </xdr:from>
              <xdr:to>
                <xdr:col>17</xdr:col>
                <xdr:colOff>47</xdr:colOff>
                <xdr:row>47</xdr:row>
                <xdr:rowOff>4</xdr:rowOff>
              </xdr:to>
            </anchor>
          </commentPr>
        </mc:Choice>
        <mc:Fallback/>
      </mc:AlternateContent>
    </comment>
    <comment ref="P71" authorId="0">
      <text>
        <r>
          <rPr>
            <b val="true"/>
            <sz val="8"/>
            <color rgb="FF000000"/>
            <rFont val="Tahoma"/>
            <family val="0"/>
          </rPr>
          <t xml:space="preserve">csprowl:
</t>
        </r>
        <r>
          <rPr>
            <sz val="8"/>
            <color rgb="FF000000"/>
            <rFont val="Tahoma"/>
            <family val="0"/>
          </rPr>
          <t xml:space="preserve">Original variance offset by TCPL liquidation reclasses of 
  N63076     liquidation offset w/ TCPL         751,493
  N63076    liquidation offset w/TCPL           183,803
 QA1354.4 liquidation offset w/TCPL        1,414,260
 QA1354.6 liquidation offset w/TCPL          200,026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16</xdr:col>
                <xdr:colOff>15</xdr:colOff>
                <xdr:row>69</xdr:row>
                <xdr:rowOff>5</xdr:rowOff>
              </xdr:from>
              <xdr:to>
                <xdr:col>19</xdr:col>
                <xdr:colOff>25</xdr:colOff>
                <xdr:row>78</xdr:row>
                <xdr:rowOff>6</xdr:rowOff>
              </xdr:to>
            </anchor>
          </commentPr>
        </mc:Choice>
        <mc:Fallback/>
      </mc:AlternateContent>
    </comment>
    <comment ref="Q12" authorId="0">
      <text>
        <r>
          <rPr>
            <b val="true"/>
            <sz val="8"/>
            <color rgb="FF000000"/>
            <rFont val="Tahoma"/>
            <family val="0"/>
          </rPr>
          <t xml:space="preserve">mbowen:
</t>
        </r>
        <r>
          <rPr>
            <sz val="8"/>
            <color rgb="FF000000"/>
            <rFont val="Tahoma"/>
            <family val="0"/>
          </rPr>
          <t xml:space="preserve">ANR - $40,455 - Purch -#296743 - No Flash Dmd Fees
Crestar - $22,891 - Sales 
Sales - $219,756 - Detail doesn't tie to flash
Purchase Interdesk Var - $989,840
AEC Mktg - ($40,976) - Purch Liq EA4902.K
AEC Oil - $26,207 - Purch Liq EC3704.M 
El Paso - $17,670 - Purch Liq NZ2878
Kaztex - ($862,885) - Purch Liq NR7689
N. Illinioi Gas-$84,500-PurchLiq NP3995
TXU Energy-$18,057 - Purch Liq 
Wisc Public Serv - ($826,026) Sales Liq NV8650.2,NV8650.1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17</xdr:col>
                <xdr:colOff>38</xdr:colOff>
                <xdr:row>8</xdr:row>
                <xdr:rowOff>14</xdr:rowOff>
              </xdr:from>
              <xdr:to>
                <xdr:col>21</xdr:col>
                <xdr:colOff>39</xdr:colOff>
                <xdr:row>21</xdr:row>
                <xdr:rowOff>2</xdr:rowOff>
              </xdr:to>
            </anchor>
          </commentPr>
        </mc:Choice>
        <mc:Fallback/>
      </mc:AlternateContent>
    </comment>
    <comment ref="Q13" authorId="0">
      <text>
        <r>
          <rPr>
            <b val="true"/>
            <sz val="8"/>
            <color rgb="FF000000"/>
            <rFont val="Tahoma"/>
            <family val="0"/>
          </rPr>
          <t xml:space="preserve">csprowl:
</t>
        </r>
        <r>
          <rPr>
            <sz val="8"/>
            <color rgb="FF000000"/>
            <rFont val="Tahoma"/>
            <family val="0"/>
          </rPr>
          <t xml:space="preserve">Union buy     (411,104)  (46,925) exposure        3,776,342   
TCPL  sale N63076.5                                          (1,646,769)
TCPL sale N63076.3                                           (6,424,141)
TCPL buy N63076.1                                            7,004,315
TCPL buy N63076.m                                                   1,424
</t>
        </r>
        <r>
          <rPr>
            <sz val="8"/>
            <color rgb="FFFF0000"/>
            <rFont val="Tahoma"/>
            <family val="2"/>
          </rPr>
          <t xml:space="preserve">TCPL buy QA1354.1  Moved to ECC Sales           1,979,660
</t>
        </r>
        <r>
          <rPr>
            <sz val="8"/>
            <color rgb="FF000000"/>
            <rFont val="Tahoma"/>
            <family val="0"/>
          </rPr>
          <t xml:space="preserve">                      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17</xdr:col>
                <xdr:colOff>15</xdr:colOff>
                <xdr:row>11</xdr:row>
                <xdr:rowOff>5</xdr:rowOff>
              </xdr:from>
              <xdr:to>
                <xdr:col>21</xdr:col>
                <xdr:colOff>8</xdr:colOff>
                <xdr:row>22</xdr:row>
                <xdr:rowOff>5</xdr:rowOff>
              </xdr:to>
            </anchor>
          </commentPr>
        </mc:Choice>
        <mc:Fallback/>
      </mc:AlternateContent>
    </comment>
    <comment ref="Q26" authorId="0">
      <text>
        <r>
          <rPr>
            <b val="true"/>
            <sz val="8"/>
            <color rgb="FF000000"/>
            <rFont val="Tahoma"/>
            <family val="0"/>
          </rPr>
          <t xml:space="preserve">mbowen:
</t>
        </r>
        <r>
          <rPr>
            <sz val="8"/>
            <color rgb="FF000000"/>
            <rFont val="Tahoma"/>
            <family val="0"/>
          </rPr>
          <t xml:space="preserve">Remain Var after R/C:
  65059 = $86,502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17</xdr:col>
                <xdr:colOff>15</xdr:colOff>
                <xdr:row>24</xdr:row>
                <xdr:rowOff>5</xdr:rowOff>
              </xdr:from>
              <xdr:to>
                <xdr:col>18</xdr:col>
                <xdr:colOff>49</xdr:colOff>
                <xdr:row>27</xdr:row>
                <xdr:rowOff>8</xdr:rowOff>
              </xdr:to>
            </anchor>
          </commentPr>
        </mc:Choice>
        <mc:Fallback/>
      </mc:AlternateContent>
    </comment>
    <comment ref="Q27" authorId="0">
      <text>
        <r>
          <rPr>
            <b val="true"/>
            <sz val="8"/>
            <color rgb="FF000000"/>
            <rFont val="Tahoma"/>
            <family val="0"/>
          </rPr>
          <t xml:space="preserve">mbowen:
</t>
        </r>
        <r>
          <rPr>
            <sz val="8"/>
            <color rgb="FF000000"/>
            <rFont val="Tahoma"/>
            <family val="0"/>
          </rPr>
          <t xml:space="preserve">Not recog by ECC:
  145823 = $(10,266,271)
  145835 = $(2,649,189)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17</xdr:col>
                <xdr:colOff>13</xdr:colOff>
                <xdr:row>25</xdr:row>
                <xdr:rowOff>2</xdr:rowOff>
              </xdr:from>
              <xdr:to>
                <xdr:col>18</xdr:col>
                <xdr:colOff>89</xdr:colOff>
                <xdr:row>29</xdr:row>
                <xdr:rowOff>3</xdr:rowOff>
              </xdr:to>
            </anchor>
          </commentPr>
        </mc:Choice>
        <mc:Fallback/>
      </mc:AlternateContent>
    </comment>
    <comment ref="Q37" authorId="0">
      <text>
        <r>
          <rPr>
            <b val="true"/>
            <sz val="8"/>
            <color rgb="FF000000"/>
            <rFont val="Tahoma"/>
            <family val="0"/>
          </rPr>
          <t xml:space="preserve">mbowen:
</t>
        </r>
        <r>
          <rPr>
            <sz val="8"/>
            <color rgb="FF000000"/>
            <rFont val="Tahoma"/>
            <family val="0"/>
          </rPr>
          <t xml:space="preserve">Union Gas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17</xdr:col>
                <xdr:colOff>14</xdr:colOff>
                <xdr:row>35</xdr:row>
                <xdr:rowOff>7</xdr:rowOff>
              </xdr:from>
              <xdr:to>
                <xdr:col>18</xdr:col>
                <xdr:colOff>57</xdr:colOff>
                <xdr:row>37</xdr:row>
                <xdr:rowOff>7</xdr:rowOff>
              </xdr:to>
            </anchor>
          </commentPr>
        </mc:Choice>
        <mc:Fallback/>
      </mc:AlternateContent>
    </comment>
    <comment ref="Q71" authorId="0">
      <text>
        <r>
          <rPr>
            <b val="true"/>
            <sz val="8"/>
            <color rgb="FF000000"/>
            <rFont val="Tahoma"/>
            <family val="0"/>
          </rPr>
          <t xml:space="preserve">mbowen:
</t>
        </r>
        <r>
          <rPr>
            <sz val="8"/>
            <color rgb="FF000000"/>
            <rFont val="Tahoma"/>
            <family val="0"/>
          </rPr>
          <t xml:space="preserve">Not recog. By ECC:
  452531 = $11,162,399
  452536 = $2,861,378 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17</xdr:col>
                <xdr:colOff>15</xdr:colOff>
                <xdr:row>69</xdr:row>
                <xdr:rowOff>5</xdr:rowOff>
              </xdr:from>
              <xdr:to>
                <xdr:col>18</xdr:col>
                <xdr:colOff>49</xdr:colOff>
                <xdr:row>73</xdr:row>
                <xdr:rowOff>10</xdr:rowOff>
              </xdr:to>
            </anchor>
          </commentPr>
        </mc:Choice>
        <mc:Fallback/>
      </mc:AlternateContent>
    </comment>
    <comment ref="Q72" authorId="0">
      <text>
        <r>
          <rPr>
            <b val="true"/>
            <sz val="8"/>
            <color rgb="FF000000"/>
            <rFont val="Tahoma"/>
            <family val="0"/>
          </rPr>
          <t xml:space="preserve">mbowen:
</t>
        </r>
        <r>
          <rPr>
            <sz val="8"/>
            <color rgb="FF000000"/>
            <rFont val="Tahoma"/>
            <family val="0"/>
          </rPr>
          <t xml:space="preserve">Not recog by ECC:
  145823 = $(10,266,271)
  145835 = $(2,649,189)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17</xdr:col>
                <xdr:colOff>15</xdr:colOff>
                <xdr:row>70</xdr:row>
                <xdr:rowOff>5</xdr:rowOff>
              </xdr:from>
              <xdr:to>
                <xdr:col>18</xdr:col>
                <xdr:colOff>91</xdr:colOff>
                <xdr:row>74</xdr:row>
                <xdr:rowOff>6</xdr:rowOff>
              </xdr:to>
            </anchor>
          </commentPr>
        </mc:Choice>
        <mc:Fallback/>
      </mc:AlternateContent>
    </comment>
    <comment ref="R12" authorId="0">
      <text>
        <r>
          <rPr>
            <b val="true"/>
            <sz val="8"/>
            <color rgb="FF000000"/>
            <rFont val="Tahoma"/>
            <family val="0"/>
          </rPr>
          <t xml:space="preserve">mbowen:
</t>
        </r>
        <r>
          <rPr>
            <sz val="8"/>
            <color rgb="FF000000"/>
            <rFont val="Tahoma"/>
            <family val="0"/>
          </rPr>
          <t xml:space="preserve">ANR - $40,455-#296743-No Flash
GRLK- ($7,347)-Commodity-Var to Flash
GRLK - $779,802-Dmd-No Flash
AEC Mktg - $17,112 - Purch Liq
AEC Oil - $11,964 - Purch Liq
TXU - $9,300 - Purch Liq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18</xdr:col>
                <xdr:colOff>14</xdr:colOff>
                <xdr:row>10</xdr:row>
                <xdr:rowOff>5</xdr:rowOff>
              </xdr:from>
              <xdr:to>
                <xdr:col>21</xdr:col>
                <xdr:colOff>11</xdr:colOff>
                <xdr:row>17</xdr:row>
                <xdr:rowOff>6</xdr:rowOff>
              </xdr:to>
            </anchor>
          </commentPr>
        </mc:Choice>
        <mc:Fallback/>
      </mc:AlternateContent>
    </comment>
    <comment ref="R35" authorId="0">
      <text>
        <r>
          <rPr>
            <b val="true"/>
            <sz val="8"/>
            <color rgb="FF000000"/>
            <rFont val="Tahoma"/>
            <family val="0"/>
          </rPr>
          <t xml:space="preserve">mbowen:
</t>
        </r>
        <r>
          <rPr>
            <sz val="8"/>
            <color rgb="FF000000"/>
            <rFont val="Tahoma"/>
            <family val="0"/>
          </rPr>
          <t xml:space="preserve">No flash on demand &amp; $
conversion needs to be done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18</xdr:col>
                <xdr:colOff>15</xdr:colOff>
                <xdr:row>33</xdr:row>
                <xdr:rowOff>5</xdr:rowOff>
              </xdr:from>
              <xdr:to>
                <xdr:col>19</xdr:col>
                <xdr:colOff>48</xdr:colOff>
                <xdr:row>37</xdr:row>
                <xdr:rowOff>4</xdr:rowOff>
              </xdr:to>
            </anchor>
          </commentPr>
        </mc:Choice>
        <mc:Fallback/>
      </mc:AlternateContent>
    </comment>
    <comment ref="R36" authorId="0">
      <text>
        <r>
          <rPr>
            <b val="true"/>
            <sz val="8"/>
            <color rgb="FF000000"/>
            <rFont val="Tahoma"/>
            <family val="0"/>
          </rPr>
          <t xml:space="preserve">mbowen:
CAD to US $ conversion needs to be made before any takes to desk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18</xdr:col>
                <xdr:colOff>15</xdr:colOff>
                <xdr:row>34</xdr:row>
                <xdr:rowOff>5</xdr:rowOff>
              </xdr:from>
              <xdr:to>
                <xdr:col>19</xdr:col>
                <xdr:colOff>30</xdr:colOff>
                <xdr:row>39</xdr:row>
                <xdr:rowOff>8</xdr:rowOff>
              </xdr:to>
            </anchor>
          </commentPr>
        </mc:Choice>
        <mc:Fallback/>
      </mc:AlternateContent>
    </comment>
    <comment ref="R37" authorId="0">
      <text>
        <r>
          <rPr>
            <b val="true"/>
            <sz val="8"/>
            <color rgb="FF000000"/>
            <rFont val="Tahoma"/>
            <family val="0"/>
          </rPr>
          <t xml:space="preserve">mbowen:
Union Gas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18</xdr:col>
                <xdr:colOff>15</xdr:colOff>
                <xdr:row>35</xdr:row>
                <xdr:rowOff>5</xdr:rowOff>
              </xdr:from>
              <xdr:to>
                <xdr:col>19</xdr:col>
                <xdr:colOff>48</xdr:colOff>
                <xdr:row>37</xdr:row>
                <xdr:rowOff>11</xdr:rowOff>
              </xdr:to>
            </anchor>
          </commentPr>
        </mc:Choice>
        <mc:Fallback/>
      </mc:AlternateContent>
    </comment>
    <comment ref="R39" authorId="0">
      <text>
        <r>
          <rPr>
            <b val="true"/>
            <sz val="8"/>
            <color rgb="FF000000"/>
            <rFont val="Tahoma"/>
            <family val="0"/>
          </rPr>
          <t xml:space="preserve">mbowen:
</t>
        </r>
        <r>
          <rPr>
            <sz val="8"/>
            <color rgb="FF000000"/>
            <rFont val="Tahoma"/>
            <family val="0"/>
          </rPr>
          <t xml:space="preserve">After VM entries 4/01 -
Variance due to incorrect flash WACOG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18</xdr:col>
                <xdr:colOff>15</xdr:colOff>
                <xdr:row>37</xdr:row>
                <xdr:rowOff>5</xdr:rowOff>
              </xdr:from>
              <xdr:to>
                <xdr:col>19</xdr:col>
                <xdr:colOff>48</xdr:colOff>
                <xdr:row>41</xdr:row>
                <xdr:rowOff>7</xdr:rowOff>
              </xdr:to>
            </anchor>
          </commentPr>
        </mc:Choice>
        <mc:Fallback/>
      </mc:AlternateContent>
    </comment>
    <comment ref="R71" authorId="0">
      <text>
        <r>
          <rPr>
            <b val="true"/>
            <sz val="8"/>
            <color rgb="FF000000"/>
            <rFont val="Tahoma"/>
            <family val="0"/>
          </rPr>
          <t xml:space="preserve">mbowen:
</t>
        </r>
        <r>
          <rPr>
            <sz val="8"/>
            <color rgb="FF000000"/>
            <rFont val="Tahoma"/>
            <family val="0"/>
          </rPr>
          <t xml:space="preserve">Not recog by ECC:
  452531 = $11,351,764
  452536 = $2,897,638
  566166 = $(277,326)
  567398 = $42,823
  567397 = $155,338
  56731 = $548,529
  566193 = $440,654
 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18</xdr:col>
                <xdr:colOff>15</xdr:colOff>
                <xdr:row>69</xdr:row>
                <xdr:rowOff>5</xdr:rowOff>
              </xdr:from>
              <xdr:to>
                <xdr:col>19</xdr:col>
                <xdr:colOff>48</xdr:colOff>
                <xdr:row>77</xdr:row>
                <xdr:rowOff>12</xdr:rowOff>
              </xdr:to>
            </anchor>
          </commentPr>
        </mc:Choice>
        <mc:Fallback/>
      </mc:AlternateContent>
    </comment>
    <comment ref="R72" authorId="0">
      <text>
        <r>
          <rPr>
            <b val="true"/>
            <sz val="8"/>
            <color rgb="FF000000"/>
            <rFont val="Tahoma"/>
            <family val="0"/>
          </rPr>
          <t xml:space="preserve">mbowen:
</t>
        </r>
        <r>
          <rPr>
            <sz val="8"/>
            <color rgb="FF000000"/>
            <rFont val="Tahoma"/>
            <family val="0"/>
          </rPr>
          <t xml:space="preserve">Not recg by ECC:
  145835 = $(3,003,838)
  484798 = $(11,621,564)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18</xdr:col>
                <xdr:colOff>15</xdr:colOff>
                <xdr:row>70</xdr:row>
                <xdr:rowOff>5</xdr:rowOff>
              </xdr:from>
              <xdr:to>
                <xdr:col>19</xdr:col>
                <xdr:colOff>63</xdr:colOff>
                <xdr:row>74</xdr:row>
                <xdr:rowOff>9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<sst xmlns="http://schemas.openxmlformats.org/spreadsheetml/2006/main" count="78" uniqueCount="69">
  <si>
    <t xml:space="preserve">Enron North America</t>
  </si>
  <si>
    <t xml:space="preserve">Ontario Desk</t>
  </si>
  <si>
    <t xml:space="preserve">Summary of Flash to Actual Variance</t>
  </si>
  <si>
    <t xml:space="preserve">(Income)/Expense to the desk</t>
  </si>
  <si>
    <t xml:space="preserve">Pre 2000</t>
  </si>
  <si>
    <t xml:space="preserve">0001</t>
  </si>
  <si>
    <t xml:space="preserve">0002</t>
  </si>
  <si>
    <t xml:space="preserve">0003</t>
  </si>
  <si>
    <t xml:space="preserve">0004</t>
  </si>
  <si>
    <t xml:space="preserve">0005</t>
  </si>
  <si>
    <t xml:space="preserve">0006</t>
  </si>
  <si>
    <t xml:space="preserve">0007</t>
  </si>
  <si>
    <t xml:space="preserve">0008</t>
  </si>
  <si>
    <t xml:space="preserve">0009</t>
  </si>
  <si>
    <t xml:space="preserve">0010</t>
  </si>
  <si>
    <t xml:space="preserve">0011</t>
  </si>
  <si>
    <t xml:space="preserve">0012</t>
  </si>
  <si>
    <t xml:space="preserve">0101</t>
  </si>
  <si>
    <t xml:space="preserve">0102</t>
  </si>
  <si>
    <t xml:space="preserve">0103</t>
  </si>
  <si>
    <t xml:space="preserve">Total</t>
  </si>
  <si>
    <t xml:space="preserve">Total Flash to Actual Variance </t>
  </si>
  <si>
    <t xml:space="preserve">stated as of  03/31/01 GL</t>
  </si>
  <si>
    <r>
      <rPr>
        <b val="true"/>
        <sz val="9"/>
        <rFont val="Arial"/>
        <family val="2"/>
      </rPr>
      <t xml:space="preserve">Proposed Adjustments to NGP&amp;L, </t>
    </r>
    <r>
      <rPr>
        <b val="true"/>
        <sz val="9"/>
        <color rgb="FF3366FF"/>
        <rFont val="Arial"/>
        <family val="2"/>
      </rPr>
      <t xml:space="preserve">04/30/01</t>
    </r>
  </si>
  <si>
    <t xml:space="preserve">PMA's  </t>
  </si>
  <si>
    <t xml:space="preserve">Economics</t>
  </si>
  <si>
    <t xml:space="preserve">Purchase Interdesk Variance</t>
  </si>
  <si>
    <t xml:space="preserve">sales detail doesn't tie to flash</t>
  </si>
  <si>
    <t xml:space="preserve">Purch - ANR - Dmd Charge</t>
  </si>
  <si>
    <t xml:space="preserve">lone liquidations</t>
  </si>
  <si>
    <t xml:space="preserve">Crestar Variance</t>
  </si>
  <si>
    <t xml:space="preserve">Synthetic Storage</t>
  </si>
  <si>
    <t xml:space="preserve"> </t>
  </si>
  <si>
    <t xml:space="preserve">Settlements</t>
  </si>
  <si>
    <t xml:space="preserve">Enron Canada Purchase Variance - Deal 65059</t>
  </si>
  <si>
    <t xml:space="preserve">Enron Canada sales variance - Deals ECC doesn't recognize</t>
  </si>
  <si>
    <t xml:space="preserve">Enron Canada manual purchase entry 0900 GL Reference 100040365</t>
  </si>
  <si>
    <t xml:space="preserve">Nexen Petroleum sales</t>
  </si>
  <si>
    <t xml:space="preserve">TCPL Dmd Reimb - Enron Canada - Nets w/ TCPL Dmd Exp.</t>
  </si>
  <si>
    <t xml:space="preserve">Miscellaneous variances</t>
  </si>
  <si>
    <t xml:space="preserve">Volume Management</t>
  </si>
  <si>
    <t xml:space="preserve">July commodity and demand variance to be analyzed</t>
  </si>
  <si>
    <t xml:space="preserve">TCPL Dmd &amp; Comm Variance - Nets W/TCPL Dmd Reimb </t>
  </si>
  <si>
    <t xml:space="preserve">various demand and commodity</t>
  </si>
  <si>
    <t xml:space="preserve">Union Storage commodity flashed - no actual</t>
  </si>
  <si>
    <t xml:space="preserve">Fuel/Fuel Reclass Variance</t>
  </si>
  <si>
    <t xml:space="preserve">Gas Accounting</t>
  </si>
  <si>
    <t xml:space="preserve">Missing liquidations for TCPL and Union Synthetic Storage</t>
  </si>
  <si>
    <t xml:space="preserve">Nexen Marketing sales-Gas Accounting researching problem with liquidation file</t>
  </si>
  <si>
    <t xml:space="preserve">Nexen Marketing purchase-Gas Accounting researching problem with liquidation file</t>
  </si>
  <si>
    <t xml:space="preserve">Missing liquidation for Consumers Gas Sales</t>
  </si>
  <si>
    <t xml:space="preserve">Missing liquidation for Consumers Gas &amp; Consumers Energy Purchases</t>
  </si>
  <si>
    <t xml:space="preserve">Missing liquidation for Union - Sales</t>
  </si>
  <si>
    <t xml:space="preserve">Missing liquidation for Pan Canadian Energy Services</t>
  </si>
  <si>
    <t xml:space="preserve">ECC Manual 3/01 - Need copy</t>
  </si>
  <si>
    <t xml:space="preserve">FT-Ontario variance</t>
  </si>
  <si>
    <t xml:space="preserve">Operational Analysis</t>
  </si>
  <si>
    <t xml:space="preserve">Unanalyzed</t>
  </si>
  <si>
    <t xml:space="preserve">Outstanding Variances, resolution expected 04/01 GL</t>
  </si>
  <si>
    <t xml:space="preserve">Fuel entries</t>
  </si>
  <si>
    <t xml:space="preserve">UA4 manual entry to reverse</t>
  </si>
  <si>
    <t xml:space="preserve">Requested Entries - Move liq </t>
  </si>
  <si>
    <t xml:space="preserve">Requested Reclasses</t>
  </si>
  <si>
    <t xml:space="preserve">TCPL currency conversion correction entries</t>
  </si>
  <si>
    <t xml:space="preserve">Enron Canada purchase variances - Deals ECC doesn't recognize</t>
  </si>
  <si>
    <t xml:space="preserve">Requested entries - ECC reallocation </t>
  </si>
  <si>
    <t xml:space="preserve">Requested entries - Fuel</t>
  </si>
  <si>
    <t xml:space="preserve">Total Identified Flash to Actual Variances</t>
  </si>
  <si>
    <t xml:space="preserve">Unexplained Variance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</si>
</sst>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_(* #,##0.00_);_(* \(#,##0.00\);_(* \-??_);_(@_)"/>
    <numFmt numFmtId="166" formatCode="_(* #,##0_);_(* \(#,##0\);_(* \-??_);_(@_)"/>
    <numFmt numFmtId="167" formatCode="_(\$* #,##0.00_);_(\$* \(#,##0.00\);_(\$* \-??_);_(@_)"/>
    <numFmt numFmtId="168" formatCode="_(\$* #,##0_);_(\$* \(#,##0\);_(\$* \-??_);_(@_)"/>
    <numFmt numFmtId="169" formatCode="\$#,##0_);&quot;($&quot;#,##0\)"/>
    <numFmt numFmtId="170" formatCode="#,##0"/>
    <numFmt numFmtId="171" formatCode="[$-409]#,##0_);\(#,##0\)"/>
  </numFmts>
  <fonts count="19">
    <font>
      <sz val="8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"/>
      <family val="2"/>
    </font>
    <font>
      <b val="true"/>
      <sz val="8"/>
      <name val="Arial"/>
      <family val="2"/>
    </font>
    <font>
      <b val="true"/>
      <sz val="12"/>
      <name val="Arial"/>
      <family val="2"/>
    </font>
    <font>
      <b val="true"/>
      <sz val="10"/>
      <name val="Arial"/>
      <family val="2"/>
    </font>
    <font>
      <b val="true"/>
      <sz val="6"/>
      <name val="Arial"/>
      <family val="2"/>
    </font>
    <font>
      <b val="true"/>
      <sz val="10"/>
      <color rgb="FF3366FF"/>
      <name val="Arial"/>
      <family val="2"/>
    </font>
    <font>
      <b val="true"/>
      <sz val="9"/>
      <name val="Arial"/>
      <family val="2"/>
    </font>
    <font>
      <b val="true"/>
      <sz val="9"/>
      <color rgb="FF3366FF"/>
      <name val="Arial"/>
      <family val="2"/>
    </font>
    <font>
      <b val="true"/>
      <u val="single"/>
      <sz val="8"/>
      <name val="Arial"/>
      <family val="2"/>
    </font>
    <font>
      <b val="true"/>
      <u val="single"/>
      <sz val="8"/>
      <name val="Arial"/>
      <family val="0"/>
    </font>
    <font>
      <sz val="8"/>
      <color rgb="FFFF0000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sz val="8"/>
      <color rgb="FF000000"/>
      <name val="Tahoma"/>
      <family val="2"/>
    </font>
    <font>
      <sz val="8"/>
      <color rgb="FFFF0000"/>
      <name val="Tahoma"/>
      <family val="2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7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71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9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328125" defaultRowHeight="11.25" customHeight="true" zeroHeight="false" outlineLevelRow="0" outlineLevelCol="0"/>
  <cols>
    <col collapsed="false" customWidth="true" hidden="false" outlineLevel="0" max="1" min="1" style="1" width="3.16"/>
    <col collapsed="false" customWidth="true" hidden="false" outlineLevel="0" max="2" min="2" style="1" width="4.99"/>
    <col collapsed="false" customWidth="true" hidden="false" outlineLevel="0" max="3" min="3" style="2" width="61.99"/>
    <col collapsed="false" customWidth="true" hidden="false" outlineLevel="0" max="4" min="4" style="2" width="4.99"/>
    <col collapsed="false" customWidth="true" hidden="false" outlineLevel="0" max="5" min="5" style="1" width="16.65"/>
    <col collapsed="false" customWidth="true" hidden="false" outlineLevel="0" max="16" min="6" style="3" width="15.82"/>
    <col collapsed="false" customWidth="true" hidden="false" outlineLevel="0" max="17" min="17" style="1" width="15.82"/>
    <col collapsed="false" customWidth="true" hidden="false" outlineLevel="0" max="18" min="18" style="2" width="15.82"/>
    <col collapsed="false" customWidth="true" hidden="false" outlineLevel="0" max="20" min="19" style="1" width="15.82"/>
    <col collapsed="false" customWidth="true" hidden="false" outlineLevel="0" max="21" min="21" style="1" width="3.65"/>
    <col collapsed="false" customWidth="true" hidden="false" outlineLevel="0" max="22" min="22" style="1" width="19.15"/>
    <col collapsed="false" customWidth="true" hidden="false" outlineLevel="0" max="23" min="23" style="4" width="13.65"/>
    <col collapsed="false" customWidth="false" hidden="false" outlineLevel="0" max="257" min="24" style="1" width="9.33"/>
  </cols>
  <sheetData>
    <row r="1" customFormat="false" ht="11.25" hidden="false" customHeight="false" outlineLevel="0" collapsed="false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6"/>
      <c r="U1" s="6"/>
    </row>
    <row r="2" customFormat="false" ht="15.75" hidden="false" customHeight="false" outlineLevel="0" collapsed="false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8"/>
      <c r="U2" s="8"/>
    </row>
    <row r="3" customFormat="false" ht="11.25" hidden="false" customHeight="false" outlineLevel="0" collapsed="false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6"/>
      <c r="U3" s="6"/>
    </row>
    <row r="4" customFormat="false" ht="12.75" hidden="false" customHeight="false" outlineLevel="0" collapsed="false">
      <c r="A4" s="9" t="s">
        <v>3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10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  <c r="DA4" s="9"/>
      <c r="DB4" s="9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9"/>
      <c r="DP4" s="9"/>
      <c r="DQ4" s="9"/>
      <c r="DR4" s="9"/>
      <c r="DS4" s="9"/>
      <c r="DT4" s="9"/>
      <c r="DU4" s="9"/>
      <c r="DV4" s="9"/>
      <c r="DW4" s="9"/>
      <c r="DX4" s="9"/>
      <c r="DY4" s="9"/>
      <c r="DZ4" s="9"/>
      <c r="EA4" s="9"/>
      <c r="EB4" s="9"/>
      <c r="EC4" s="9"/>
      <c r="ED4" s="9"/>
      <c r="EE4" s="9"/>
      <c r="EF4" s="9"/>
      <c r="EG4" s="9"/>
      <c r="EH4" s="9"/>
      <c r="EI4" s="9"/>
      <c r="EJ4" s="9"/>
      <c r="EK4" s="9"/>
      <c r="EL4" s="9"/>
      <c r="EM4" s="9"/>
      <c r="EN4" s="9"/>
      <c r="EO4" s="9"/>
      <c r="EP4" s="9"/>
      <c r="EQ4" s="9"/>
      <c r="ER4" s="9"/>
      <c r="ES4" s="9"/>
      <c r="ET4" s="9"/>
      <c r="EU4" s="9"/>
      <c r="EV4" s="9"/>
      <c r="EW4" s="9"/>
      <c r="EX4" s="9"/>
      <c r="EY4" s="9"/>
      <c r="EZ4" s="9"/>
      <c r="FA4" s="9"/>
      <c r="FB4" s="9"/>
      <c r="FC4" s="9"/>
      <c r="FD4" s="9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9"/>
      <c r="GT4" s="9"/>
      <c r="GU4" s="9"/>
      <c r="GV4" s="9"/>
      <c r="GW4" s="9"/>
      <c r="GX4" s="9"/>
      <c r="GY4" s="9"/>
      <c r="GZ4" s="9"/>
      <c r="HA4" s="9"/>
      <c r="HB4" s="9"/>
      <c r="HC4" s="9"/>
      <c r="HD4" s="9"/>
      <c r="HE4" s="9"/>
      <c r="HF4" s="9"/>
      <c r="HG4" s="9"/>
      <c r="HH4" s="9"/>
      <c r="HI4" s="9"/>
      <c r="HJ4" s="9"/>
      <c r="HK4" s="9"/>
      <c r="HL4" s="9"/>
      <c r="HM4" s="9"/>
      <c r="HN4" s="9"/>
      <c r="HO4" s="9"/>
      <c r="HP4" s="9"/>
      <c r="HQ4" s="9"/>
      <c r="HR4" s="9"/>
      <c r="HS4" s="9"/>
      <c r="HT4" s="9"/>
      <c r="HU4" s="9"/>
      <c r="HV4" s="9"/>
      <c r="HW4" s="9"/>
      <c r="HX4" s="9"/>
      <c r="HY4" s="9"/>
      <c r="HZ4" s="9"/>
      <c r="IA4" s="9"/>
      <c r="IB4" s="9"/>
      <c r="IC4" s="9"/>
      <c r="ID4" s="9"/>
      <c r="IE4" s="9"/>
      <c r="IF4" s="9"/>
      <c r="IG4" s="9"/>
      <c r="IH4" s="9"/>
      <c r="II4" s="9"/>
      <c r="IJ4" s="9"/>
      <c r="IK4" s="9"/>
      <c r="IL4" s="9"/>
      <c r="IM4" s="9"/>
      <c r="IN4" s="9"/>
      <c r="IO4" s="9"/>
    </row>
    <row r="5" customFormat="false" ht="30.75" hidden="false" customHeight="true" outlineLevel="0" collapsed="false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V5" s="9"/>
      <c r="W5" s="10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9"/>
      <c r="DY5" s="9"/>
      <c r="DZ5" s="9"/>
      <c r="EA5" s="9"/>
      <c r="EB5" s="9"/>
      <c r="EC5" s="9"/>
      <c r="ED5" s="9"/>
      <c r="EE5" s="9"/>
      <c r="EF5" s="9"/>
      <c r="EG5" s="9"/>
      <c r="EH5" s="9"/>
      <c r="EI5" s="9"/>
      <c r="EJ5" s="9"/>
      <c r="EK5" s="9"/>
      <c r="EL5" s="9"/>
      <c r="EM5" s="9"/>
      <c r="EN5" s="9"/>
      <c r="EO5" s="9"/>
      <c r="EP5" s="9"/>
      <c r="EQ5" s="9"/>
      <c r="ER5" s="9"/>
      <c r="ES5" s="9"/>
      <c r="ET5" s="9"/>
      <c r="EU5" s="9"/>
      <c r="EV5" s="9"/>
      <c r="EW5" s="9"/>
      <c r="EX5" s="9"/>
      <c r="EY5" s="9"/>
      <c r="EZ5" s="9"/>
      <c r="FA5" s="9"/>
      <c r="FB5" s="9"/>
      <c r="FC5" s="9"/>
      <c r="FD5" s="9"/>
      <c r="FE5" s="9"/>
      <c r="FF5" s="9"/>
      <c r="FG5" s="9"/>
      <c r="FH5" s="9"/>
      <c r="FI5" s="9"/>
      <c r="FJ5" s="9"/>
      <c r="FK5" s="9"/>
      <c r="FL5" s="9"/>
      <c r="FM5" s="9"/>
      <c r="FN5" s="9"/>
      <c r="FO5" s="9"/>
      <c r="FP5" s="9"/>
      <c r="FQ5" s="9"/>
      <c r="FR5" s="9"/>
      <c r="FS5" s="9"/>
      <c r="FT5" s="9"/>
      <c r="FU5" s="9"/>
      <c r="FV5" s="9"/>
      <c r="FW5" s="9"/>
      <c r="FX5" s="9"/>
      <c r="FY5" s="9"/>
      <c r="FZ5" s="9"/>
      <c r="GA5" s="9"/>
      <c r="GB5" s="9"/>
      <c r="GC5" s="9"/>
      <c r="GD5" s="9"/>
      <c r="GE5" s="9"/>
      <c r="GF5" s="9"/>
      <c r="GG5" s="9"/>
      <c r="GH5" s="9"/>
      <c r="GI5" s="9"/>
      <c r="GJ5" s="9"/>
      <c r="GK5" s="9"/>
      <c r="GL5" s="9"/>
      <c r="GM5" s="9"/>
      <c r="GN5" s="9"/>
      <c r="GO5" s="9"/>
      <c r="GP5" s="9"/>
      <c r="GQ5" s="9"/>
      <c r="GR5" s="9"/>
      <c r="GS5" s="9"/>
      <c r="GT5" s="9"/>
      <c r="GU5" s="9"/>
      <c r="GV5" s="9"/>
      <c r="GW5" s="9"/>
      <c r="GX5" s="9"/>
      <c r="GY5" s="9"/>
      <c r="GZ5" s="9"/>
      <c r="HA5" s="9"/>
      <c r="HB5" s="9"/>
      <c r="HC5" s="9"/>
      <c r="HD5" s="9"/>
      <c r="HE5" s="9"/>
      <c r="HF5" s="9"/>
      <c r="HG5" s="9"/>
      <c r="HH5" s="9"/>
      <c r="HI5" s="9"/>
      <c r="HJ5" s="9"/>
      <c r="HK5" s="9"/>
      <c r="HL5" s="9"/>
      <c r="HM5" s="9"/>
      <c r="HN5" s="9"/>
      <c r="HO5" s="9"/>
      <c r="HP5" s="9"/>
      <c r="HQ5" s="9"/>
      <c r="HR5" s="9"/>
      <c r="HS5" s="9"/>
      <c r="HT5" s="9"/>
      <c r="HU5" s="9"/>
      <c r="HV5" s="9"/>
      <c r="HW5" s="9"/>
      <c r="HX5" s="9"/>
      <c r="HY5" s="9"/>
      <c r="HZ5" s="9"/>
      <c r="IA5" s="9"/>
      <c r="IB5" s="9"/>
      <c r="IC5" s="9"/>
      <c r="ID5" s="9"/>
      <c r="IE5" s="9"/>
      <c r="IF5" s="9"/>
      <c r="IG5" s="9"/>
      <c r="IH5" s="9"/>
      <c r="II5" s="9"/>
      <c r="IJ5" s="9"/>
      <c r="IK5" s="9"/>
      <c r="IL5" s="9"/>
      <c r="IM5" s="9"/>
      <c r="IN5" s="9"/>
      <c r="IO5" s="9"/>
    </row>
    <row r="6" customFormat="false" ht="11.25" hidden="false" customHeight="false" outlineLevel="0" collapsed="false">
      <c r="D6" s="11"/>
      <c r="E6" s="12" t="s">
        <v>4</v>
      </c>
      <c r="F6" s="13" t="s">
        <v>5</v>
      </c>
      <c r="G6" s="13" t="s">
        <v>6</v>
      </c>
      <c r="H6" s="12" t="s">
        <v>7</v>
      </c>
      <c r="I6" s="12" t="s">
        <v>8</v>
      </c>
      <c r="J6" s="12" t="s">
        <v>9</v>
      </c>
      <c r="K6" s="12" t="s">
        <v>10</v>
      </c>
      <c r="L6" s="12" t="s">
        <v>11</v>
      </c>
      <c r="M6" s="12" t="s">
        <v>12</v>
      </c>
      <c r="N6" s="12" t="s">
        <v>13</v>
      </c>
      <c r="O6" s="12" t="s">
        <v>14</v>
      </c>
      <c r="P6" s="12" t="s">
        <v>15</v>
      </c>
      <c r="Q6" s="12" t="s">
        <v>16</v>
      </c>
      <c r="R6" s="12" t="s">
        <v>17</v>
      </c>
      <c r="S6" s="12" t="s">
        <v>18</v>
      </c>
      <c r="T6" s="12" t="s">
        <v>19</v>
      </c>
      <c r="U6" s="11"/>
      <c r="V6" s="12" t="s">
        <v>20</v>
      </c>
    </row>
    <row r="7" customFormat="false" ht="21.75" hidden="false" customHeight="true" outlineLevel="0" collapsed="false">
      <c r="A7" s="14" t="s">
        <v>21</v>
      </c>
      <c r="B7" s="14"/>
      <c r="C7" s="15"/>
      <c r="D7" s="16"/>
      <c r="E7" s="16" t="n">
        <v>-470</v>
      </c>
      <c r="F7" s="17" t="n">
        <v>0</v>
      </c>
      <c r="G7" s="17" t="n">
        <v>0</v>
      </c>
      <c r="H7" s="16" t="n">
        <v>0</v>
      </c>
      <c r="I7" s="16" t="n">
        <v>0</v>
      </c>
      <c r="J7" s="16" t="n">
        <v>-20</v>
      </c>
      <c r="K7" s="16" t="n">
        <v>0</v>
      </c>
      <c r="L7" s="16" t="n">
        <v>-37</v>
      </c>
      <c r="M7" s="16" t="n">
        <v>-152622</v>
      </c>
      <c r="N7" s="16" t="n">
        <v>790715</v>
      </c>
      <c r="O7" s="16" t="n">
        <v>880280</v>
      </c>
      <c r="P7" s="16" t="n">
        <v>918393</v>
      </c>
      <c r="Q7" s="16" t="n">
        <v>1469630</v>
      </c>
      <c r="R7" s="16" t="n">
        <v>9913814</v>
      </c>
      <c r="S7" s="16" t="n">
        <v>99375</v>
      </c>
      <c r="T7" s="16" t="n">
        <v>7270581</v>
      </c>
      <c r="U7" s="16"/>
      <c r="V7" s="16" t="n">
        <f aca="false">SUM(E7:T7)</f>
        <v>21189639</v>
      </c>
      <c r="W7" s="18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4"/>
      <c r="CO7" s="14"/>
      <c r="CP7" s="14"/>
      <c r="CQ7" s="14"/>
      <c r="CR7" s="14"/>
      <c r="CS7" s="14"/>
      <c r="CT7" s="14"/>
      <c r="CU7" s="14"/>
      <c r="CV7" s="14"/>
      <c r="CW7" s="14"/>
      <c r="CX7" s="14"/>
      <c r="CY7" s="14"/>
      <c r="CZ7" s="14"/>
      <c r="DA7" s="14"/>
      <c r="DB7" s="14"/>
      <c r="DC7" s="14"/>
      <c r="DD7" s="14"/>
      <c r="DE7" s="14"/>
      <c r="DF7" s="14"/>
      <c r="DG7" s="14"/>
      <c r="DH7" s="14"/>
      <c r="DI7" s="14"/>
      <c r="DJ7" s="14"/>
      <c r="DK7" s="14"/>
      <c r="DL7" s="14"/>
      <c r="DM7" s="14"/>
      <c r="DN7" s="14"/>
      <c r="DO7" s="14"/>
      <c r="DP7" s="14"/>
      <c r="DQ7" s="14"/>
      <c r="DR7" s="14"/>
      <c r="DS7" s="14"/>
      <c r="DT7" s="14"/>
      <c r="DU7" s="14"/>
      <c r="DV7" s="14"/>
      <c r="DW7" s="14"/>
      <c r="DX7" s="14"/>
      <c r="DY7" s="14"/>
      <c r="DZ7" s="14"/>
      <c r="EA7" s="14"/>
      <c r="EB7" s="14"/>
      <c r="EC7" s="14"/>
      <c r="ED7" s="14"/>
      <c r="EE7" s="14"/>
      <c r="EF7" s="14"/>
      <c r="EG7" s="14"/>
      <c r="EH7" s="14"/>
      <c r="EI7" s="14"/>
      <c r="EJ7" s="14"/>
      <c r="EK7" s="14"/>
      <c r="EL7" s="14"/>
      <c r="EM7" s="14"/>
      <c r="EN7" s="14"/>
      <c r="EO7" s="14"/>
      <c r="EP7" s="14"/>
      <c r="EQ7" s="14"/>
      <c r="ER7" s="14"/>
      <c r="ES7" s="14"/>
      <c r="ET7" s="14"/>
      <c r="EU7" s="14"/>
      <c r="EV7" s="14"/>
      <c r="EW7" s="14"/>
      <c r="EX7" s="14"/>
      <c r="EY7" s="14"/>
      <c r="EZ7" s="14"/>
      <c r="FA7" s="14"/>
      <c r="FB7" s="14"/>
      <c r="FC7" s="14"/>
      <c r="FD7" s="14"/>
      <c r="FE7" s="14"/>
      <c r="FF7" s="14"/>
      <c r="FG7" s="14"/>
      <c r="FH7" s="14"/>
      <c r="FI7" s="14"/>
      <c r="FJ7" s="14"/>
      <c r="FK7" s="14"/>
      <c r="FL7" s="14"/>
      <c r="FM7" s="14"/>
      <c r="FN7" s="14"/>
      <c r="FO7" s="14"/>
      <c r="FP7" s="14"/>
      <c r="FQ7" s="14"/>
      <c r="FR7" s="14"/>
      <c r="FS7" s="14"/>
      <c r="FT7" s="14"/>
      <c r="FU7" s="14"/>
      <c r="FV7" s="14"/>
      <c r="FW7" s="14"/>
      <c r="FX7" s="14"/>
      <c r="FY7" s="14"/>
      <c r="FZ7" s="14"/>
      <c r="GA7" s="14"/>
      <c r="GB7" s="14"/>
      <c r="GC7" s="14"/>
      <c r="GD7" s="14"/>
      <c r="GE7" s="14"/>
      <c r="GF7" s="14"/>
      <c r="GG7" s="14"/>
      <c r="GH7" s="14"/>
      <c r="GI7" s="14"/>
      <c r="GJ7" s="14"/>
      <c r="GK7" s="14"/>
      <c r="GL7" s="14"/>
      <c r="GM7" s="14"/>
      <c r="GN7" s="14"/>
      <c r="GO7" s="14"/>
      <c r="GP7" s="14"/>
      <c r="GQ7" s="14"/>
      <c r="GR7" s="14"/>
      <c r="GS7" s="14"/>
      <c r="GT7" s="14"/>
      <c r="GU7" s="14"/>
      <c r="GV7" s="14"/>
      <c r="GW7" s="14"/>
      <c r="GX7" s="14"/>
      <c r="GY7" s="14"/>
      <c r="GZ7" s="14"/>
      <c r="HA7" s="14"/>
      <c r="HB7" s="14"/>
      <c r="HC7" s="14"/>
      <c r="HD7" s="14"/>
      <c r="HE7" s="14"/>
      <c r="HF7" s="14"/>
      <c r="HG7" s="14"/>
      <c r="HH7" s="14"/>
      <c r="HI7" s="14"/>
      <c r="HJ7" s="14"/>
      <c r="HK7" s="14"/>
      <c r="HL7" s="14"/>
      <c r="HM7" s="14"/>
      <c r="HN7" s="14"/>
      <c r="HO7" s="14"/>
      <c r="HP7" s="14"/>
      <c r="HQ7" s="14"/>
      <c r="HR7" s="14"/>
      <c r="HS7" s="14"/>
      <c r="HT7" s="14"/>
      <c r="HU7" s="14"/>
      <c r="HV7" s="14"/>
      <c r="HW7" s="14"/>
      <c r="HX7" s="14"/>
      <c r="HY7" s="14"/>
      <c r="HZ7" s="14"/>
      <c r="IA7" s="14"/>
      <c r="IB7" s="14"/>
      <c r="IC7" s="14"/>
      <c r="ID7" s="14"/>
      <c r="IE7" s="14"/>
      <c r="IF7" s="14"/>
      <c r="IG7" s="14"/>
      <c r="IH7" s="14"/>
      <c r="II7" s="14"/>
      <c r="IJ7" s="14"/>
      <c r="IK7" s="14"/>
      <c r="IL7" s="14"/>
      <c r="IM7" s="14"/>
      <c r="IN7" s="14"/>
      <c r="IO7" s="14"/>
      <c r="IP7" s="14"/>
      <c r="IQ7" s="14"/>
      <c r="IR7" s="14"/>
      <c r="IS7" s="14"/>
      <c r="IT7" s="14"/>
      <c r="IU7" s="14"/>
      <c r="IV7" s="14"/>
      <c r="IW7" s="14"/>
    </row>
    <row r="8" customFormat="false" ht="12" hidden="false" customHeight="true" outlineLevel="0" collapsed="false">
      <c r="A8" s="19"/>
      <c r="B8" s="20" t="s">
        <v>22</v>
      </c>
      <c r="C8" s="21"/>
      <c r="D8" s="21"/>
      <c r="E8" s="21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1"/>
      <c r="R8" s="21"/>
      <c r="S8" s="19"/>
      <c r="T8" s="19"/>
      <c r="U8" s="19"/>
      <c r="V8" s="22"/>
      <c r="W8" s="23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  <c r="AM8" s="19"/>
      <c r="AN8" s="19"/>
      <c r="AO8" s="19"/>
      <c r="AP8" s="19"/>
      <c r="AQ8" s="19"/>
      <c r="AR8" s="19"/>
      <c r="AS8" s="19"/>
      <c r="AT8" s="19"/>
      <c r="AU8" s="19"/>
      <c r="AV8" s="19"/>
      <c r="AW8" s="19"/>
      <c r="AX8" s="19"/>
      <c r="AY8" s="19"/>
      <c r="AZ8" s="19"/>
      <c r="BA8" s="19"/>
      <c r="BB8" s="19"/>
      <c r="BC8" s="19"/>
      <c r="BD8" s="19"/>
      <c r="BE8" s="19"/>
      <c r="BF8" s="19"/>
      <c r="BG8" s="19"/>
      <c r="BH8" s="19"/>
      <c r="BI8" s="19"/>
      <c r="BJ8" s="19"/>
      <c r="BK8" s="19"/>
      <c r="BL8" s="19"/>
      <c r="BM8" s="19"/>
      <c r="BN8" s="19"/>
      <c r="BO8" s="19"/>
      <c r="BP8" s="19"/>
      <c r="BQ8" s="19"/>
      <c r="BR8" s="19"/>
      <c r="BS8" s="19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19"/>
      <c r="DE8" s="19"/>
      <c r="DF8" s="19"/>
      <c r="DG8" s="19"/>
      <c r="DH8" s="19"/>
      <c r="DI8" s="19"/>
      <c r="DJ8" s="19"/>
      <c r="DK8" s="19"/>
      <c r="DL8" s="19"/>
      <c r="DM8" s="19"/>
      <c r="DN8" s="19"/>
      <c r="DO8" s="19"/>
      <c r="DP8" s="19"/>
      <c r="DQ8" s="19"/>
      <c r="DR8" s="19"/>
      <c r="DS8" s="19"/>
      <c r="DT8" s="19"/>
      <c r="DU8" s="19"/>
      <c r="DV8" s="19"/>
      <c r="DW8" s="19"/>
      <c r="DX8" s="19"/>
      <c r="DY8" s="19"/>
      <c r="DZ8" s="19"/>
      <c r="EA8" s="19"/>
      <c r="EB8" s="19"/>
      <c r="EC8" s="19"/>
      <c r="ED8" s="19"/>
      <c r="EE8" s="19"/>
      <c r="EF8" s="19"/>
      <c r="EG8" s="19"/>
      <c r="EH8" s="19"/>
      <c r="EI8" s="19"/>
      <c r="EJ8" s="19"/>
      <c r="EK8" s="19"/>
      <c r="EL8" s="19"/>
      <c r="EM8" s="19"/>
      <c r="EN8" s="19"/>
      <c r="EO8" s="19"/>
      <c r="EP8" s="19"/>
      <c r="EQ8" s="19"/>
      <c r="ER8" s="19"/>
      <c r="ES8" s="19"/>
      <c r="ET8" s="19"/>
      <c r="EU8" s="19"/>
      <c r="EV8" s="19"/>
      <c r="EW8" s="19"/>
      <c r="EX8" s="19"/>
      <c r="EY8" s="19"/>
      <c r="EZ8" s="19"/>
      <c r="FA8" s="19"/>
      <c r="FB8" s="19"/>
      <c r="FC8" s="19"/>
      <c r="FD8" s="19"/>
      <c r="FE8" s="19"/>
      <c r="FF8" s="19"/>
      <c r="FG8" s="19"/>
      <c r="FH8" s="19"/>
      <c r="FI8" s="19"/>
      <c r="FJ8" s="19"/>
      <c r="FK8" s="19"/>
      <c r="FL8" s="19"/>
      <c r="FM8" s="19"/>
      <c r="FN8" s="19"/>
      <c r="FO8" s="19"/>
      <c r="FP8" s="19"/>
      <c r="FQ8" s="19"/>
      <c r="FR8" s="19"/>
      <c r="FS8" s="19"/>
      <c r="FT8" s="19"/>
      <c r="FU8" s="19"/>
      <c r="FV8" s="19"/>
      <c r="FW8" s="19"/>
      <c r="FX8" s="19"/>
      <c r="FY8" s="19"/>
      <c r="FZ8" s="19"/>
      <c r="GA8" s="19"/>
      <c r="GB8" s="19"/>
      <c r="GC8" s="19"/>
      <c r="GD8" s="19"/>
      <c r="GE8" s="19"/>
      <c r="GF8" s="19"/>
      <c r="GG8" s="19"/>
      <c r="GH8" s="19"/>
      <c r="GI8" s="19"/>
      <c r="GJ8" s="19"/>
      <c r="GK8" s="19"/>
      <c r="GL8" s="19"/>
      <c r="GM8" s="19"/>
      <c r="GN8" s="19"/>
      <c r="GO8" s="19"/>
      <c r="GP8" s="19"/>
      <c r="GQ8" s="19"/>
      <c r="GR8" s="19"/>
      <c r="GS8" s="19"/>
      <c r="GT8" s="19"/>
      <c r="GU8" s="19"/>
      <c r="GV8" s="19"/>
      <c r="GW8" s="19"/>
      <c r="GX8" s="19"/>
      <c r="GY8" s="19"/>
      <c r="GZ8" s="19"/>
      <c r="HA8" s="19"/>
      <c r="HB8" s="19"/>
      <c r="HC8" s="19"/>
      <c r="HD8" s="19"/>
      <c r="HE8" s="19"/>
      <c r="HF8" s="19"/>
      <c r="HG8" s="19"/>
      <c r="HH8" s="19"/>
      <c r="HI8" s="19"/>
      <c r="HJ8" s="19"/>
      <c r="HK8" s="19"/>
      <c r="HL8" s="19"/>
      <c r="HM8" s="19"/>
      <c r="HN8" s="19"/>
      <c r="HO8" s="19"/>
      <c r="HP8" s="19"/>
      <c r="HQ8" s="19"/>
      <c r="HR8" s="19"/>
      <c r="HS8" s="19"/>
      <c r="HT8" s="19"/>
      <c r="HU8" s="19"/>
      <c r="HV8" s="19"/>
      <c r="HW8" s="19"/>
      <c r="HX8" s="19"/>
      <c r="HY8" s="19"/>
      <c r="HZ8" s="19"/>
      <c r="IA8" s="19"/>
      <c r="IB8" s="19"/>
      <c r="IC8" s="19"/>
      <c r="ID8" s="19"/>
      <c r="IE8" s="19"/>
      <c r="IF8" s="19"/>
      <c r="IG8" s="19"/>
      <c r="IH8" s="19"/>
      <c r="II8" s="19"/>
      <c r="IJ8" s="19"/>
      <c r="IK8" s="19"/>
      <c r="IL8" s="19"/>
      <c r="IM8" s="19"/>
      <c r="IN8" s="19"/>
      <c r="IO8" s="19"/>
      <c r="IP8" s="19"/>
      <c r="IQ8" s="19"/>
      <c r="IR8" s="19"/>
      <c r="IS8" s="19"/>
      <c r="IT8" s="19"/>
      <c r="IU8" s="19"/>
      <c r="IV8" s="19"/>
      <c r="IW8" s="19"/>
    </row>
    <row r="9" customFormat="false" ht="12" hidden="false" customHeight="true" outlineLevel="0" collapsed="false">
      <c r="A9" s="19"/>
      <c r="B9" s="19"/>
      <c r="C9" s="21"/>
      <c r="D9" s="21"/>
      <c r="E9" s="21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1"/>
      <c r="R9" s="21"/>
      <c r="S9" s="19"/>
      <c r="T9" s="19"/>
      <c r="U9" s="19"/>
      <c r="V9" s="22"/>
      <c r="W9" s="23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19"/>
      <c r="AV9" s="19"/>
      <c r="AW9" s="19"/>
      <c r="AX9" s="19"/>
      <c r="AY9" s="19"/>
      <c r="AZ9" s="19"/>
      <c r="BA9" s="19"/>
      <c r="BB9" s="19"/>
      <c r="BC9" s="19"/>
      <c r="BD9" s="19"/>
      <c r="BE9" s="19"/>
      <c r="BF9" s="19"/>
      <c r="BG9" s="19"/>
      <c r="BH9" s="19"/>
      <c r="BI9" s="19"/>
      <c r="BJ9" s="19"/>
      <c r="BK9" s="19"/>
      <c r="BL9" s="19"/>
      <c r="BM9" s="19"/>
      <c r="BN9" s="19"/>
      <c r="BO9" s="19"/>
      <c r="BP9" s="19"/>
      <c r="BQ9" s="19"/>
      <c r="BR9" s="19"/>
      <c r="BS9" s="19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19"/>
      <c r="DE9" s="19"/>
      <c r="DF9" s="19"/>
      <c r="DG9" s="19"/>
      <c r="DH9" s="19"/>
      <c r="DI9" s="19"/>
      <c r="DJ9" s="19"/>
      <c r="DK9" s="19"/>
      <c r="DL9" s="19"/>
      <c r="DM9" s="19"/>
      <c r="DN9" s="19"/>
      <c r="DO9" s="19"/>
      <c r="DP9" s="19"/>
      <c r="DQ9" s="19"/>
      <c r="DR9" s="19"/>
      <c r="DS9" s="19"/>
      <c r="DT9" s="19"/>
      <c r="DU9" s="19"/>
      <c r="DV9" s="19"/>
      <c r="DW9" s="19"/>
      <c r="DX9" s="19"/>
      <c r="DY9" s="19"/>
      <c r="DZ9" s="19"/>
      <c r="EA9" s="19"/>
      <c r="EB9" s="19"/>
      <c r="EC9" s="19"/>
      <c r="ED9" s="19"/>
      <c r="EE9" s="19"/>
      <c r="EF9" s="19"/>
      <c r="EG9" s="19"/>
      <c r="EH9" s="19"/>
      <c r="EI9" s="19"/>
      <c r="EJ9" s="19"/>
      <c r="EK9" s="19"/>
      <c r="EL9" s="19"/>
      <c r="EM9" s="19"/>
      <c r="EN9" s="19"/>
      <c r="EO9" s="19"/>
      <c r="EP9" s="19"/>
      <c r="EQ9" s="19"/>
      <c r="ER9" s="19"/>
      <c r="ES9" s="19"/>
      <c r="ET9" s="19"/>
      <c r="EU9" s="19"/>
      <c r="EV9" s="19"/>
      <c r="EW9" s="19"/>
      <c r="EX9" s="19"/>
      <c r="EY9" s="19"/>
      <c r="EZ9" s="19"/>
      <c r="FA9" s="19"/>
      <c r="FB9" s="19"/>
      <c r="FC9" s="19"/>
      <c r="FD9" s="19"/>
      <c r="FE9" s="19"/>
      <c r="FF9" s="19"/>
      <c r="FG9" s="19"/>
      <c r="FH9" s="19"/>
      <c r="FI9" s="19"/>
      <c r="FJ9" s="19"/>
      <c r="FK9" s="19"/>
      <c r="FL9" s="19"/>
      <c r="FM9" s="19"/>
      <c r="FN9" s="19"/>
      <c r="FO9" s="19"/>
      <c r="FP9" s="19"/>
      <c r="FQ9" s="19"/>
      <c r="FR9" s="19"/>
      <c r="FS9" s="19"/>
      <c r="FT9" s="19"/>
      <c r="FU9" s="19"/>
      <c r="FV9" s="19"/>
      <c r="FW9" s="19"/>
      <c r="FX9" s="19"/>
      <c r="FY9" s="19"/>
      <c r="FZ9" s="19"/>
      <c r="GA9" s="19"/>
      <c r="GB9" s="19"/>
      <c r="GC9" s="19"/>
      <c r="GD9" s="19"/>
      <c r="GE9" s="19"/>
      <c r="GF9" s="19"/>
      <c r="GG9" s="19"/>
      <c r="GH9" s="19"/>
      <c r="GI9" s="19"/>
      <c r="GJ9" s="19"/>
      <c r="GK9" s="19"/>
      <c r="GL9" s="19"/>
      <c r="GM9" s="19"/>
      <c r="GN9" s="19"/>
      <c r="GO9" s="19"/>
      <c r="GP9" s="19"/>
      <c r="GQ9" s="19"/>
      <c r="GR9" s="19"/>
      <c r="GS9" s="19"/>
      <c r="GT9" s="19"/>
      <c r="GU9" s="19"/>
      <c r="GV9" s="19"/>
      <c r="GW9" s="19"/>
      <c r="GX9" s="19"/>
      <c r="GY9" s="19"/>
      <c r="GZ9" s="19"/>
      <c r="HA9" s="19"/>
      <c r="HB9" s="19"/>
      <c r="HC9" s="19"/>
      <c r="HD9" s="19"/>
      <c r="HE9" s="19"/>
      <c r="HF9" s="19"/>
      <c r="HG9" s="19"/>
      <c r="HH9" s="19"/>
      <c r="HI9" s="19"/>
      <c r="HJ9" s="19"/>
      <c r="HK9" s="19"/>
      <c r="HL9" s="19"/>
      <c r="HM9" s="19"/>
      <c r="HN9" s="19"/>
      <c r="HO9" s="19"/>
      <c r="HP9" s="19"/>
      <c r="HQ9" s="19"/>
      <c r="HR9" s="19"/>
      <c r="HS9" s="19"/>
      <c r="HT9" s="19"/>
      <c r="HU9" s="19"/>
      <c r="HV9" s="19"/>
      <c r="HW9" s="19"/>
      <c r="HX9" s="19"/>
      <c r="HY9" s="19"/>
      <c r="HZ9" s="19"/>
      <c r="IA9" s="19"/>
      <c r="IB9" s="19"/>
      <c r="IC9" s="19"/>
      <c r="ID9" s="19"/>
      <c r="IE9" s="19"/>
      <c r="IF9" s="19"/>
      <c r="IG9" s="19"/>
      <c r="IH9" s="19"/>
      <c r="II9" s="19"/>
      <c r="IJ9" s="19"/>
      <c r="IK9" s="19"/>
      <c r="IL9" s="19"/>
      <c r="IM9" s="19"/>
      <c r="IN9" s="19"/>
      <c r="IO9" s="19"/>
      <c r="IP9" s="19"/>
      <c r="IQ9" s="19"/>
      <c r="IR9" s="19"/>
      <c r="IS9" s="19"/>
      <c r="IT9" s="19"/>
      <c r="IU9" s="19"/>
      <c r="IV9" s="19"/>
      <c r="IW9" s="19"/>
    </row>
    <row r="10" customFormat="false" ht="12" hidden="false" customHeight="true" outlineLevel="0" collapsed="false">
      <c r="A10" s="19"/>
      <c r="B10" s="19"/>
      <c r="C10" s="21"/>
      <c r="D10" s="21"/>
      <c r="E10" s="21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1"/>
      <c r="R10" s="21"/>
      <c r="S10" s="19"/>
      <c r="T10" s="19"/>
      <c r="U10" s="19"/>
      <c r="V10" s="22"/>
      <c r="W10" s="23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  <c r="BD10" s="19"/>
      <c r="BE10" s="19"/>
      <c r="BF10" s="19"/>
      <c r="BG10" s="19"/>
      <c r="BH10" s="19"/>
      <c r="BI10" s="19"/>
      <c r="BJ10" s="19"/>
      <c r="BK10" s="19"/>
      <c r="BL10" s="19"/>
      <c r="BM10" s="19"/>
      <c r="BN10" s="19"/>
      <c r="BO10" s="19"/>
      <c r="BP10" s="19"/>
      <c r="BQ10" s="19"/>
      <c r="BR10" s="19"/>
      <c r="BS10" s="19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19"/>
      <c r="DE10" s="19"/>
      <c r="DF10" s="19"/>
      <c r="DG10" s="19"/>
      <c r="DH10" s="19"/>
      <c r="DI10" s="19"/>
      <c r="DJ10" s="19"/>
      <c r="DK10" s="19"/>
      <c r="DL10" s="19"/>
      <c r="DM10" s="19"/>
      <c r="DN10" s="19"/>
      <c r="DO10" s="19"/>
      <c r="DP10" s="19"/>
      <c r="DQ10" s="19"/>
      <c r="DR10" s="19"/>
      <c r="DS10" s="19"/>
      <c r="DT10" s="19"/>
      <c r="DU10" s="19"/>
      <c r="DV10" s="19"/>
      <c r="DW10" s="19"/>
      <c r="DX10" s="19"/>
      <c r="DY10" s="19"/>
      <c r="DZ10" s="19"/>
      <c r="EA10" s="19"/>
      <c r="EB10" s="19"/>
      <c r="EC10" s="19"/>
      <c r="ED10" s="19"/>
      <c r="EE10" s="19"/>
      <c r="EF10" s="19"/>
      <c r="EG10" s="19"/>
      <c r="EH10" s="19"/>
      <c r="EI10" s="19"/>
      <c r="EJ10" s="19"/>
      <c r="EK10" s="19"/>
      <c r="EL10" s="19"/>
      <c r="EM10" s="19"/>
      <c r="EN10" s="19"/>
      <c r="EO10" s="19"/>
      <c r="EP10" s="19"/>
      <c r="EQ10" s="19"/>
      <c r="ER10" s="19"/>
      <c r="ES10" s="19"/>
      <c r="ET10" s="19"/>
      <c r="EU10" s="19"/>
      <c r="EV10" s="19"/>
      <c r="EW10" s="19"/>
      <c r="EX10" s="19"/>
      <c r="EY10" s="19"/>
      <c r="EZ10" s="19"/>
      <c r="FA10" s="19"/>
      <c r="FB10" s="19"/>
      <c r="FC10" s="19"/>
      <c r="FD10" s="19"/>
      <c r="FE10" s="19"/>
      <c r="FF10" s="19"/>
      <c r="FG10" s="19"/>
      <c r="FH10" s="19"/>
      <c r="FI10" s="19"/>
      <c r="FJ10" s="19"/>
      <c r="FK10" s="19"/>
      <c r="FL10" s="19"/>
      <c r="FM10" s="19"/>
      <c r="FN10" s="19"/>
      <c r="FO10" s="19"/>
      <c r="FP10" s="19"/>
      <c r="FQ10" s="19"/>
      <c r="FR10" s="19"/>
      <c r="FS10" s="19"/>
      <c r="FT10" s="19"/>
      <c r="FU10" s="19"/>
      <c r="FV10" s="19"/>
      <c r="FW10" s="19"/>
      <c r="FX10" s="19"/>
      <c r="FY10" s="19"/>
      <c r="FZ10" s="19"/>
      <c r="GA10" s="19"/>
      <c r="GB10" s="19"/>
      <c r="GC10" s="19"/>
      <c r="GD10" s="19"/>
      <c r="GE10" s="19"/>
      <c r="GF10" s="19"/>
      <c r="GG10" s="19"/>
      <c r="GH10" s="19"/>
      <c r="GI10" s="19"/>
      <c r="GJ10" s="19"/>
      <c r="GK10" s="19"/>
      <c r="GL10" s="19"/>
      <c r="GM10" s="19"/>
      <c r="GN10" s="19"/>
      <c r="GO10" s="19"/>
      <c r="GP10" s="19"/>
      <c r="GQ10" s="19"/>
      <c r="GR10" s="19"/>
      <c r="GS10" s="19"/>
      <c r="GT10" s="19"/>
      <c r="GU10" s="19"/>
      <c r="GV10" s="19"/>
      <c r="GW10" s="19"/>
      <c r="GX10" s="19"/>
      <c r="GY10" s="19"/>
      <c r="GZ10" s="19"/>
      <c r="HA10" s="19"/>
      <c r="HB10" s="19"/>
      <c r="HC10" s="19"/>
      <c r="HD10" s="19"/>
      <c r="HE10" s="19"/>
      <c r="HF10" s="19"/>
      <c r="HG10" s="19"/>
      <c r="HH10" s="19"/>
      <c r="HI10" s="19"/>
      <c r="HJ10" s="19"/>
      <c r="HK10" s="19"/>
      <c r="HL10" s="19"/>
      <c r="HM10" s="19"/>
      <c r="HN10" s="19"/>
      <c r="HO10" s="19"/>
      <c r="HP10" s="19"/>
      <c r="HQ10" s="19"/>
      <c r="HR10" s="19"/>
      <c r="HS10" s="19"/>
      <c r="HT10" s="19"/>
      <c r="HU10" s="19"/>
      <c r="HV10" s="19"/>
      <c r="HW10" s="19"/>
      <c r="HX10" s="19"/>
      <c r="HY10" s="19"/>
      <c r="HZ10" s="19"/>
      <c r="IA10" s="19"/>
      <c r="IB10" s="19"/>
      <c r="IC10" s="19"/>
      <c r="ID10" s="19"/>
      <c r="IE10" s="19"/>
      <c r="IF10" s="19"/>
      <c r="IG10" s="19"/>
      <c r="IH10" s="19"/>
      <c r="II10" s="19"/>
      <c r="IJ10" s="19"/>
      <c r="IK10" s="19"/>
      <c r="IL10" s="19"/>
      <c r="IM10" s="19"/>
      <c r="IN10" s="19"/>
      <c r="IO10" s="19"/>
      <c r="IP10" s="19"/>
      <c r="IQ10" s="19"/>
      <c r="IR10" s="19"/>
      <c r="IS10" s="19"/>
      <c r="IT10" s="19"/>
      <c r="IU10" s="19"/>
      <c r="IV10" s="19"/>
      <c r="IW10" s="19"/>
    </row>
    <row r="11" customFormat="false" ht="12" hidden="false" customHeight="false" outlineLevel="0" collapsed="false">
      <c r="B11" s="24" t="s">
        <v>23</v>
      </c>
      <c r="D11" s="3"/>
      <c r="E11" s="3"/>
      <c r="Q11" s="3"/>
      <c r="R11" s="3"/>
      <c r="V11" s="22"/>
    </row>
    <row r="12" customFormat="false" ht="11.25" hidden="false" customHeight="false" outlineLevel="0" collapsed="false">
      <c r="A12" s="0"/>
      <c r="B12" s="0"/>
      <c r="C12" s="3" t="s">
        <v>24</v>
      </c>
      <c r="D12" s="3"/>
      <c r="E12" s="25" t="n">
        <v>-470</v>
      </c>
      <c r="J12" s="3" t="n">
        <v>-20</v>
      </c>
      <c r="L12" s="3" t="n">
        <v>-37</v>
      </c>
      <c r="M12" s="3" t="n">
        <v>-240</v>
      </c>
      <c r="O12" s="3" t="n">
        <v>11115</v>
      </c>
      <c r="P12" s="3" t="n">
        <v>39150</v>
      </c>
      <c r="Q12" s="3" t="n">
        <v>-310511</v>
      </c>
      <c r="R12" s="3" t="n">
        <v>851286</v>
      </c>
      <c r="S12" s="3" t="n">
        <v>-28065</v>
      </c>
      <c r="T12" s="3"/>
      <c r="U12" s="2"/>
      <c r="V12" s="22" t="n">
        <f aca="false">SUM(D12:T12)</f>
        <v>562208</v>
      </c>
      <c r="W12" s="26"/>
      <c r="X12" s="0"/>
      <c r="Y12" s="0"/>
      <c r="Z12" s="0"/>
      <c r="AA12" s="0"/>
      <c r="AB12" s="0"/>
      <c r="AC12" s="0"/>
      <c r="AD12" s="0"/>
      <c r="AE12" s="0"/>
      <c r="AF12" s="0"/>
      <c r="AG12" s="0"/>
      <c r="AH12" s="0"/>
      <c r="AI12" s="0"/>
      <c r="AJ12" s="0"/>
      <c r="AK12" s="0"/>
      <c r="AL12" s="0"/>
      <c r="AM12" s="0"/>
      <c r="AN12" s="0"/>
      <c r="AO12" s="0"/>
      <c r="AP12" s="0"/>
      <c r="AQ12" s="0"/>
      <c r="AR12" s="0"/>
      <c r="AS12" s="0"/>
      <c r="AT12" s="0"/>
      <c r="AU12" s="0"/>
      <c r="AV12" s="0"/>
      <c r="AW12" s="0"/>
      <c r="AX12" s="0"/>
      <c r="AY12" s="0"/>
      <c r="AZ12" s="0"/>
      <c r="BA12" s="0"/>
      <c r="BB12" s="0"/>
      <c r="BC12" s="0"/>
      <c r="BD12" s="0"/>
      <c r="BE12" s="0"/>
      <c r="BF12" s="0"/>
      <c r="BG12" s="0"/>
      <c r="BH12" s="0"/>
      <c r="BI12" s="0"/>
      <c r="BJ12" s="0"/>
      <c r="BK12" s="0"/>
      <c r="BL12" s="0"/>
      <c r="BM12" s="0"/>
      <c r="BN12" s="0"/>
      <c r="BO12" s="0"/>
      <c r="BP12" s="0"/>
      <c r="BQ12" s="0"/>
      <c r="BR12" s="0"/>
      <c r="BS12" s="0"/>
      <c r="BT12" s="0"/>
      <c r="BU12" s="0"/>
      <c r="BV12" s="0"/>
      <c r="BW12" s="0"/>
      <c r="BX12" s="0"/>
      <c r="BY12" s="0"/>
      <c r="BZ12" s="0"/>
      <c r="CA12" s="0"/>
      <c r="CB12" s="0"/>
      <c r="CC12" s="0"/>
      <c r="CD12" s="0"/>
      <c r="CE12" s="0"/>
      <c r="CF12" s="0"/>
      <c r="CG12" s="0"/>
      <c r="CH12" s="0"/>
      <c r="CI12" s="0"/>
      <c r="CJ12" s="0"/>
      <c r="CK12" s="0"/>
      <c r="CL12" s="0"/>
      <c r="CM12" s="0"/>
      <c r="CN12" s="0"/>
      <c r="CO12" s="0"/>
      <c r="CP12" s="0"/>
      <c r="CQ12" s="0"/>
      <c r="CR12" s="0"/>
      <c r="CS12" s="0"/>
      <c r="CT12" s="0"/>
      <c r="CU12" s="0"/>
      <c r="CV12" s="0"/>
      <c r="CW12" s="0"/>
      <c r="CX12" s="0"/>
      <c r="CY12" s="0"/>
      <c r="CZ12" s="0"/>
      <c r="DA12" s="0"/>
      <c r="DB12" s="0"/>
      <c r="DC12" s="0"/>
      <c r="DD12" s="0"/>
      <c r="DE12" s="0"/>
      <c r="DF12" s="0"/>
      <c r="DG12" s="0"/>
      <c r="DH12" s="0"/>
      <c r="DI12" s="0"/>
      <c r="DJ12" s="0"/>
      <c r="DK12" s="0"/>
      <c r="DL12" s="0"/>
      <c r="DM12" s="0"/>
      <c r="DN12" s="0"/>
      <c r="DO12" s="0"/>
      <c r="DP12" s="0"/>
      <c r="DQ12" s="0"/>
      <c r="DR12" s="0"/>
      <c r="DS12" s="0"/>
      <c r="DT12" s="0"/>
      <c r="DU12" s="0"/>
      <c r="DV12" s="0"/>
      <c r="DW12" s="0"/>
      <c r="DX12" s="0"/>
      <c r="DY12" s="0"/>
      <c r="DZ12" s="0"/>
      <c r="EA12" s="0"/>
      <c r="EB12" s="0"/>
      <c r="EC12" s="0"/>
      <c r="ED12" s="0"/>
      <c r="EE12" s="0"/>
      <c r="EF12" s="0"/>
      <c r="EG12" s="0"/>
      <c r="EH12" s="0"/>
      <c r="EI12" s="0"/>
      <c r="EJ12" s="0"/>
      <c r="EK12" s="0"/>
      <c r="EL12" s="0"/>
      <c r="EM12" s="0"/>
      <c r="EN12" s="0"/>
      <c r="EO12" s="0"/>
      <c r="EP12" s="0"/>
      <c r="EQ12" s="0"/>
      <c r="ER12" s="0"/>
      <c r="ES12" s="0"/>
      <c r="ET12" s="0"/>
      <c r="EU12" s="0"/>
      <c r="EV12" s="0"/>
      <c r="EW12" s="0"/>
      <c r="EX12" s="0"/>
      <c r="EY12" s="0"/>
      <c r="EZ12" s="0"/>
      <c r="FA12" s="0"/>
      <c r="FB12" s="0"/>
      <c r="FC12" s="0"/>
      <c r="FD12" s="0"/>
      <c r="FE12" s="0"/>
      <c r="FF12" s="0"/>
      <c r="FG12" s="0"/>
      <c r="FH12" s="0"/>
      <c r="FI12" s="0"/>
      <c r="FJ12" s="0"/>
      <c r="FK12" s="0"/>
      <c r="FL12" s="0"/>
      <c r="FM12" s="0"/>
      <c r="FN12" s="0"/>
      <c r="FO12" s="0"/>
      <c r="FP12" s="0"/>
      <c r="FQ12" s="0"/>
      <c r="FR12" s="0"/>
      <c r="FS12" s="0"/>
      <c r="FT12" s="0"/>
      <c r="FU12" s="0"/>
      <c r="FV12" s="0"/>
      <c r="FW12" s="0"/>
      <c r="FX12" s="0"/>
      <c r="FY12" s="0"/>
      <c r="FZ12" s="0"/>
      <c r="GA12" s="0"/>
      <c r="GB12" s="0"/>
      <c r="GC12" s="0"/>
      <c r="GD12" s="0"/>
      <c r="GE12" s="0"/>
      <c r="GF12" s="0"/>
      <c r="GG12" s="0"/>
      <c r="GH12" s="0"/>
      <c r="GI12" s="0"/>
      <c r="GJ12" s="0"/>
      <c r="GK12" s="0"/>
      <c r="GL12" s="0"/>
      <c r="GM12" s="0"/>
      <c r="GN12" s="0"/>
      <c r="GO12" s="0"/>
      <c r="GP12" s="0"/>
      <c r="GQ12" s="0"/>
      <c r="GR12" s="0"/>
      <c r="GS12" s="0"/>
      <c r="GT12" s="0"/>
      <c r="GU12" s="0"/>
      <c r="GV12" s="0"/>
      <c r="GW12" s="0"/>
      <c r="GX12" s="0"/>
      <c r="GY12" s="0"/>
      <c r="GZ12" s="0"/>
      <c r="HA12" s="0"/>
      <c r="HB12" s="0"/>
      <c r="HC12" s="0"/>
      <c r="HD12" s="0"/>
      <c r="HE12" s="0"/>
      <c r="HF12" s="0"/>
      <c r="HG12" s="0"/>
      <c r="HH12" s="0"/>
      <c r="HI12" s="0"/>
      <c r="HJ12" s="0"/>
      <c r="HK12" s="0"/>
      <c r="HL12" s="0"/>
      <c r="HM12" s="0"/>
      <c r="HN12" s="0"/>
      <c r="HO12" s="0"/>
      <c r="HP12" s="0"/>
      <c r="HQ12" s="0"/>
      <c r="HR12" s="0"/>
      <c r="HS12" s="0"/>
      <c r="HT12" s="0"/>
      <c r="HU12" s="0"/>
      <c r="HV12" s="0"/>
      <c r="HW12" s="0"/>
      <c r="HX12" s="0"/>
      <c r="HY12" s="0"/>
      <c r="HZ12" s="0"/>
      <c r="IA12" s="0"/>
      <c r="IB12" s="0"/>
      <c r="IC12" s="0"/>
      <c r="ID12" s="0"/>
      <c r="IE12" s="0"/>
      <c r="IF12" s="0"/>
      <c r="IG12" s="0"/>
      <c r="IH12" s="0"/>
      <c r="II12" s="0"/>
      <c r="IJ12" s="0"/>
      <c r="IK12" s="0"/>
      <c r="IL12" s="0"/>
      <c r="IM12" s="0"/>
      <c r="IN12" s="0"/>
      <c r="IO12" s="0"/>
      <c r="IP12" s="0"/>
      <c r="IQ12" s="0"/>
      <c r="IR12" s="0"/>
      <c r="IS12" s="0"/>
      <c r="IT12" s="0"/>
      <c r="IU12" s="0"/>
      <c r="IV12" s="0"/>
      <c r="IW12" s="0"/>
    </row>
    <row r="13" customFormat="false" ht="11.25" hidden="false" customHeight="false" outlineLevel="0" collapsed="false">
      <c r="A13" s="0"/>
      <c r="B13" s="0"/>
      <c r="C13" s="3" t="s">
        <v>24</v>
      </c>
      <c r="D13" s="3"/>
      <c r="E13" s="27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9"/>
      <c r="T13" s="29"/>
      <c r="U13" s="2"/>
      <c r="V13" s="30" t="n">
        <f aca="false">SUM(D13:T13)</f>
        <v>0</v>
      </c>
      <c r="W13" s="26"/>
      <c r="X13" s="0"/>
      <c r="Y13" s="0"/>
      <c r="Z13" s="0"/>
      <c r="AA13" s="0"/>
      <c r="AB13" s="0"/>
      <c r="AC13" s="0"/>
      <c r="AD13" s="0"/>
      <c r="AE13" s="0"/>
      <c r="AF13" s="0"/>
      <c r="AG13" s="0"/>
      <c r="AH13" s="0"/>
      <c r="AI13" s="0"/>
      <c r="AJ13" s="0"/>
      <c r="AK13" s="0"/>
      <c r="AL13" s="0"/>
      <c r="AM13" s="0"/>
      <c r="AN13" s="0"/>
      <c r="AO13" s="0"/>
      <c r="AP13" s="0"/>
      <c r="AQ13" s="0"/>
      <c r="AR13" s="0"/>
      <c r="AS13" s="0"/>
      <c r="AT13" s="0"/>
      <c r="AU13" s="0"/>
      <c r="AV13" s="0"/>
      <c r="AW13" s="0"/>
      <c r="AX13" s="0"/>
      <c r="AY13" s="0"/>
      <c r="AZ13" s="0"/>
      <c r="BA13" s="0"/>
      <c r="BB13" s="0"/>
      <c r="BC13" s="0"/>
      <c r="BD13" s="0"/>
      <c r="BE13" s="0"/>
      <c r="BF13" s="0"/>
      <c r="BG13" s="0"/>
      <c r="BH13" s="0"/>
      <c r="BI13" s="0"/>
      <c r="BJ13" s="0"/>
      <c r="BK13" s="0"/>
      <c r="BL13" s="0"/>
      <c r="BM13" s="0"/>
      <c r="BN13" s="0"/>
      <c r="BO13" s="0"/>
      <c r="BP13" s="0"/>
      <c r="BQ13" s="0"/>
      <c r="BR13" s="0"/>
      <c r="BS13" s="0"/>
      <c r="BT13" s="0"/>
      <c r="BU13" s="0"/>
      <c r="BV13" s="0"/>
      <c r="BW13" s="0"/>
      <c r="BX13" s="0"/>
      <c r="BY13" s="0"/>
      <c r="BZ13" s="0"/>
      <c r="CA13" s="0"/>
      <c r="CB13" s="0"/>
      <c r="CC13" s="0"/>
      <c r="CD13" s="0"/>
      <c r="CE13" s="0"/>
      <c r="CF13" s="0"/>
      <c r="CG13" s="0"/>
      <c r="CH13" s="0"/>
      <c r="CI13" s="0"/>
      <c r="CJ13" s="0"/>
      <c r="CK13" s="0"/>
      <c r="CL13" s="0"/>
      <c r="CM13" s="0"/>
      <c r="CN13" s="0"/>
      <c r="CO13" s="0"/>
      <c r="CP13" s="0"/>
      <c r="CQ13" s="0"/>
      <c r="CR13" s="0"/>
      <c r="CS13" s="0"/>
      <c r="CT13" s="0"/>
      <c r="CU13" s="0"/>
      <c r="CV13" s="0"/>
      <c r="CW13" s="0"/>
      <c r="CX13" s="0"/>
      <c r="CY13" s="0"/>
      <c r="CZ13" s="0"/>
      <c r="DA13" s="0"/>
      <c r="DB13" s="0"/>
      <c r="DC13" s="0"/>
      <c r="DD13" s="0"/>
      <c r="DE13" s="0"/>
      <c r="DF13" s="0"/>
      <c r="DG13" s="0"/>
      <c r="DH13" s="0"/>
      <c r="DI13" s="0"/>
      <c r="DJ13" s="0"/>
      <c r="DK13" s="0"/>
      <c r="DL13" s="0"/>
      <c r="DM13" s="0"/>
      <c r="DN13" s="0"/>
      <c r="DO13" s="0"/>
      <c r="DP13" s="0"/>
      <c r="DQ13" s="0"/>
      <c r="DR13" s="0"/>
      <c r="DS13" s="0"/>
      <c r="DT13" s="0"/>
      <c r="DU13" s="0"/>
      <c r="DV13" s="0"/>
      <c r="DW13" s="0"/>
      <c r="DX13" s="0"/>
      <c r="DY13" s="0"/>
      <c r="DZ13" s="0"/>
      <c r="EA13" s="0"/>
      <c r="EB13" s="0"/>
      <c r="EC13" s="0"/>
      <c r="ED13" s="0"/>
      <c r="EE13" s="0"/>
      <c r="EF13" s="0"/>
      <c r="EG13" s="0"/>
      <c r="EH13" s="0"/>
      <c r="EI13" s="0"/>
      <c r="EJ13" s="0"/>
      <c r="EK13" s="0"/>
      <c r="EL13" s="0"/>
      <c r="EM13" s="0"/>
      <c r="EN13" s="0"/>
      <c r="EO13" s="0"/>
      <c r="EP13" s="0"/>
      <c r="EQ13" s="0"/>
      <c r="ER13" s="0"/>
      <c r="ES13" s="0"/>
      <c r="ET13" s="0"/>
      <c r="EU13" s="0"/>
      <c r="EV13" s="0"/>
      <c r="EW13" s="0"/>
      <c r="EX13" s="0"/>
      <c r="EY13" s="0"/>
      <c r="EZ13" s="0"/>
      <c r="FA13" s="0"/>
      <c r="FB13" s="0"/>
      <c r="FC13" s="0"/>
      <c r="FD13" s="0"/>
      <c r="FE13" s="0"/>
      <c r="FF13" s="0"/>
      <c r="FG13" s="0"/>
      <c r="FH13" s="0"/>
      <c r="FI13" s="0"/>
      <c r="FJ13" s="0"/>
      <c r="FK13" s="0"/>
      <c r="FL13" s="0"/>
      <c r="FM13" s="0"/>
      <c r="FN13" s="0"/>
      <c r="FO13" s="0"/>
      <c r="FP13" s="0"/>
      <c r="FQ13" s="0"/>
      <c r="FR13" s="0"/>
      <c r="FS13" s="0"/>
      <c r="FT13" s="0"/>
      <c r="FU13" s="0"/>
      <c r="FV13" s="0"/>
      <c r="FW13" s="0"/>
      <c r="FX13" s="0"/>
      <c r="FY13" s="0"/>
      <c r="FZ13" s="0"/>
      <c r="GA13" s="0"/>
      <c r="GB13" s="0"/>
      <c r="GC13" s="0"/>
      <c r="GD13" s="0"/>
      <c r="GE13" s="0"/>
      <c r="GF13" s="0"/>
      <c r="GG13" s="0"/>
      <c r="GH13" s="0"/>
      <c r="GI13" s="0"/>
      <c r="GJ13" s="0"/>
      <c r="GK13" s="0"/>
      <c r="GL13" s="0"/>
      <c r="GM13" s="0"/>
      <c r="GN13" s="0"/>
      <c r="GO13" s="0"/>
      <c r="GP13" s="0"/>
      <c r="GQ13" s="0"/>
      <c r="GR13" s="0"/>
      <c r="GS13" s="0"/>
      <c r="GT13" s="0"/>
      <c r="GU13" s="0"/>
      <c r="GV13" s="0"/>
      <c r="GW13" s="0"/>
      <c r="GX13" s="0"/>
      <c r="GY13" s="0"/>
      <c r="GZ13" s="0"/>
      <c r="HA13" s="0"/>
      <c r="HB13" s="0"/>
      <c r="HC13" s="0"/>
      <c r="HD13" s="0"/>
      <c r="HE13" s="0"/>
      <c r="HF13" s="0"/>
      <c r="HG13" s="0"/>
      <c r="HH13" s="0"/>
      <c r="HI13" s="0"/>
      <c r="HJ13" s="0"/>
      <c r="HK13" s="0"/>
      <c r="HL13" s="0"/>
      <c r="HM13" s="0"/>
      <c r="HN13" s="0"/>
      <c r="HO13" s="0"/>
      <c r="HP13" s="0"/>
      <c r="HQ13" s="0"/>
      <c r="HR13" s="0"/>
      <c r="HS13" s="0"/>
      <c r="HT13" s="0"/>
      <c r="HU13" s="0"/>
      <c r="HV13" s="0"/>
      <c r="HW13" s="0"/>
      <c r="HX13" s="0"/>
      <c r="HY13" s="0"/>
      <c r="HZ13" s="0"/>
      <c r="IA13" s="0"/>
      <c r="IB13" s="0"/>
      <c r="IC13" s="0"/>
      <c r="ID13" s="0"/>
      <c r="IE13" s="0"/>
      <c r="IF13" s="0"/>
      <c r="IG13" s="0"/>
      <c r="IH13" s="0"/>
      <c r="II13" s="0"/>
      <c r="IJ13" s="0"/>
      <c r="IK13" s="0"/>
      <c r="IL13" s="0"/>
      <c r="IM13" s="0"/>
      <c r="IN13" s="0"/>
      <c r="IO13" s="0"/>
      <c r="IP13" s="0"/>
      <c r="IQ13" s="0"/>
      <c r="IR13" s="0"/>
      <c r="IS13" s="0"/>
      <c r="IT13" s="0"/>
      <c r="IU13" s="0"/>
      <c r="IV13" s="0"/>
      <c r="IW13" s="0"/>
    </row>
    <row r="14" customFormat="false" ht="11.25" hidden="false" customHeight="false" outlineLevel="0" collapsed="false">
      <c r="D14" s="3"/>
      <c r="E14" s="3" t="n">
        <f aca="false">SUM(E12:E13)</f>
        <v>-470</v>
      </c>
      <c r="G14" s="3" t="n">
        <f aca="false">SUM(G12:G13)</f>
        <v>0</v>
      </c>
      <c r="H14" s="3" t="n">
        <f aca="false">SUM(H12)</f>
        <v>0</v>
      </c>
      <c r="I14" s="3" t="n">
        <f aca="false">SUM(I12)</f>
        <v>0</v>
      </c>
      <c r="J14" s="3" t="n">
        <f aca="false">SUM(J12:J13)</f>
        <v>-20</v>
      </c>
      <c r="K14" s="3" t="n">
        <f aca="false">SUM(K12:K13)</f>
        <v>0</v>
      </c>
      <c r="L14" s="3" t="n">
        <f aca="false">SUM(L12:L13)</f>
        <v>-37</v>
      </c>
      <c r="M14" s="3" t="n">
        <f aca="false">SUM(M12:M13)</f>
        <v>-240</v>
      </c>
      <c r="N14" s="3" t="n">
        <f aca="false">SUM(N12:N13)</f>
        <v>0</v>
      </c>
      <c r="O14" s="3" t="n">
        <f aca="false">SUM(O12:O13)</f>
        <v>11115</v>
      </c>
      <c r="P14" s="3" t="n">
        <f aca="false">SUM(P12:P13)</f>
        <v>39150</v>
      </c>
      <c r="Q14" s="3" t="n">
        <f aca="false">SUM(Q12:Q13)</f>
        <v>-310511</v>
      </c>
      <c r="R14" s="3" t="n">
        <f aca="false">SUM(R12)</f>
        <v>851286</v>
      </c>
      <c r="S14" s="31" t="n">
        <f aca="false">SUM(S12:S13)</f>
        <v>-28065</v>
      </c>
      <c r="T14" s="31"/>
      <c r="V14" s="3" t="n">
        <f aca="false">SUM(V12:V13)</f>
        <v>562208</v>
      </c>
    </row>
    <row r="15" customFormat="false" ht="11.25" hidden="false" customHeight="false" outlineLevel="0" collapsed="false">
      <c r="D15" s="3"/>
      <c r="E15" s="3"/>
      <c r="Q15" s="3"/>
      <c r="R15" s="3"/>
      <c r="S15" s="32"/>
      <c r="V15" s="3"/>
    </row>
    <row r="16" customFormat="false" ht="11.25" hidden="false" customHeight="false" outlineLevel="0" collapsed="false">
      <c r="D16" s="3"/>
      <c r="E16" s="3"/>
      <c r="Q16" s="3"/>
      <c r="R16" s="3"/>
      <c r="S16" s="32"/>
      <c r="V16" s="22"/>
    </row>
    <row r="17" customFormat="false" ht="11.25" hidden="false" customHeight="false" outlineLevel="0" collapsed="false">
      <c r="C17" s="33" t="s">
        <v>25</v>
      </c>
      <c r="D17" s="3"/>
      <c r="E17" s="3"/>
      <c r="Q17" s="3"/>
      <c r="R17" s="3"/>
      <c r="S17" s="32"/>
      <c r="V17" s="22"/>
    </row>
    <row r="18" customFormat="false" ht="11.25" hidden="false" customHeight="false" outlineLevel="0" collapsed="false">
      <c r="C18" s="2" t="s">
        <v>26</v>
      </c>
      <c r="D18" s="3"/>
      <c r="E18" s="3"/>
      <c r="Q18" s="3"/>
      <c r="R18" s="3"/>
      <c r="S18" s="32"/>
      <c r="V18" s="22" t="n">
        <f aca="false">SUM(D18:T18)</f>
        <v>0</v>
      </c>
    </row>
    <row r="19" customFormat="false" ht="11.25" hidden="false" customHeight="false" outlineLevel="0" collapsed="false">
      <c r="C19" s="2" t="s">
        <v>27</v>
      </c>
      <c r="D19" s="3"/>
      <c r="E19" s="3"/>
      <c r="Q19" s="3"/>
      <c r="R19" s="3"/>
      <c r="S19" s="32"/>
      <c r="V19" s="22" t="n">
        <f aca="false">SUM(D19:T19)</f>
        <v>0</v>
      </c>
    </row>
    <row r="20" customFormat="false" ht="11.25" hidden="false" customHeight="false" outlineLevel="0" collapsed="false">
      <c r="C20" s="2" t="s">
        <v>28</v>
      </c>
      <c r="D20" s="3"/>
      <c r="E20" s="3"/>
      <c r="Q20" s="3"/>
      <c r="R20" s="3"/>
      <c r="S20" s="32"/>
      <c r="V20" s="22" t="n">
        <f aca="false">SUM(D20:T20)</f>
        <v>0</v>
      </c>
    </row>
    <row r="21" customFormat="false" ht="11.25" hidden="false" customHeight="false" outlineLevel="0" collapsed="false">
      <c r="C21" s="2" t="s">
        <v>29</v>
      </c>
      <c r="D21" s="3"/>
      <c r="E21" s="3"/>
      <c r="Q21" s="3"/>
      <c r="R21" s="3"/>
      <c r="S21" s="32"/>
      <c r="V21" s="22" t="n">
        <f aca="false">SUM(D21:T21)</f>
        <v>0</v>
      </c>
    </row>
    <row r="22" customFormat="false" ht="11.25" hidden="false" customHeight="false" outlineLevel="0" collapsed="false">
      <c r="C22" s="34" t="s">
        <v>30</v>
      </c>
      <c r="D22" s="3"/>
      <c r="E22" s="3"/>
      <c r="Q22" s="3"/>
      <c r="R22" s="3"/>
      <c r="S22" s="32"/>
      <c r="V22" s="22" t="n">
        <f aca="false">SUM(D22:T22)</f>
        <v>0</v>
      </c>
    </row>
    <row r="23" customFormat="false" ht="11.25" hidden="false" customHeight="false" outlineLevel="0" collapsed="false">
      <c r="C23" s="35" t="s">
        <v>31</v>
      </c>
      <c r="D23" s="3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36"/>
      <c r="T23" s="29"/>
      <c r="U23" s="2"/>
      <c r="V23" s="30" t="n">
        <f aca="false">SUM(D23:T23)</f>
        <v>0</v>
      </c>
    </row>
    <row r="24" customFormat="false" ht="11.25" hidden="false" customHeight="false" outlineLevel="0" collapsed="false">
      <c r="C24" s="2" t="s">
        <v>32</v>
      </c>
      <c r="D24" s="3"/>
      <c r="E24" s="3"/>
      <c r="G24" s="3" t="n">
        <f aca="false">SUM(G23)</f>
        <v>0</v>
      </c>
      <c r="J24" s="3" t="n">
        <f aca="false">SUM(J23)</f>
        <v>0</v>
      </c>
      <c r="K24" s="3" t="n">
        <f aca="false">SUM(K23)</f>
        <v>0</v>
      </c>
      <c r="L24" s="3" t="n">
        <f aca="false">SUM(L23)</f>
        <v>0</v>
      </c>
      <c r="M24" s="3" t="n">
        <f aca="false">SUM(M23)</f>
        <v>0</v>
      </c>
      <c r="N24" s="3" t="n">
        <f aca="false">SUM(N23)</f>
        <v>0</v>
      </c>
      <c r="O24" s="3" t="n">
        <f aca="false">SUM(O23)</f>
        <v>0</v>
      </c>
      <c r="P24" s="3" t="n">
        <f aca="false">SUM(P18:P23)</f>
        <v>0</v>
      </c>
      <c r="Q24" s="3" t="n">
        <f aca="false">SUM(Q18:Q23)</f>
        <v>0</v>
      </c>
      <c r="R24" s="3" t="n">
        <f aca="false">SUM(R18:R23)</f>
        <v>0</v>
      </c>
      <c r="S24" s="32"/>
      <c r="V24" s="3" t="n">
        <f aca="false">SUM(V18:V23)</f>
        <v>0</v>
      </c>
    </row>
    <row r="25" customFormat="false" ht="11.25" hidden="false" customHeight="false" outlineLevel="0" collapsed="false">
      <c r="C25" s="37" t="s">
        <v>33</v>
      </c>
      <c r="D25" s="3"/>
      <c r="E25" s="3"/>
      <c r="Q25" s="3"/>
      <c r="R25" s="3"/>
      <c r="S25" s="32"/>
      <c r="V25" s="22"/>
    </row>
    <row r="26" customFormat="false" ht="11.25" hidden="false" customHeight="false" outlineLevel="0" collapsed="false">
      <c r="C26" s="2" t="s">
        <v>34</v>
      </c>
      <c r="D26" s="3"/>
      <c r="E26" s="3"/>
      <c r="Q26" s="3" t="n">
        <v>86502</v>
      </c>
      <c r="R26" s="3"/>
      <c r="S26" s="32"/>
      <c r="V26" s="22" t="n">
        <f aca="false">SUM(D26:T26)</f>
        <v>86502</v>
      </c>
    </row>
    <row r="27" customFormat="false" ht="11.25" hidden="false" customHeight="false" outlineLevel="0" collapsed="false">
      <c r="C27" s="2" t="s">
        <v>35</v>
      </c>
      <c r="D27" s="3"/>
      <c r="E27" s="3"/>
      <c r="Q27" s="3"/>
      <c r="R27" s="3"/>
      <c r="S27" s="32"/>
      <c r="V27" s="22" t="n">
        <f aca="false">SUM(D27:T27)</f>
        <v>0</v>
      </c>
    </row>
    <row r="28" customFormat="false" ht="11.25" hidden="false" customHeight="false" outlineLevel="0" collapsed="false">
      <c r="C28" s="2" t="s">
        <v>36</v>
      </c>
      <c r="D28" s="3"/>
      <c r="E28" s="3"/>
      <c r="Q28" s="3"/>
      <c r="R28" s="3"/>
      <c r="S28" s="32"/>
      <c r="V28" s="22" t="n">
        <f aca="false">SUM(D28:T28)</f>
        <v>0</v>
      </c>
    </row>
    <row r="29" customFormat="false" ht="11.25" hidden="false" customHeight="false" outlineLevel="0" collapsed="false">
      <c r="C29" s="2" t="s">
        <v>37</v>
      </c>
      <c r="D29" s="3"/>
      <c r="E29" s="3"/>
      <c r="Q29" s="3"/>
      <c r="R29" s="3"/>
      <c r="S29" s="32"/>
      <c r="V29" s="22" t="n">
        <f aca="false">SUM(D29:T29)</f>
        <v>0</v>
      </c>
    </row>
    <row r="30" customFormat="false" ht="11.25" hidden="false" customHeight="false" outlineLevel="0" collapsed="false">
      <c r="C30" s="2" t="s">
        <v>38</v>
      </c>
      <c r="D30" s="3"/>
      <c r="E30" s="3"/>
      <c r="Q30" s="3"/>
      <c r="R30" s="3"/>
      <c r="S30" s="32"/>
      <c r="V30" s="22" t="n">
        <f aca="false">SUM(D30:T30)</f>
        <v>0</v>
      </c>
    </row>
    <row r="31" customFormat="false" ht="11.25" hidden="false" customHeight="false" outlineLevel="0" collapsed="false">
      <c r="C31" s="38" t="s">
        <v>39</v>
      </c>
      <c r="D31" s="3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 t="n">
        <v>133332</v>
      </c>
      <c r="S31" s="36"/>
      <c r="T31" s="29"/>
      <c r="U31" s="2"/>
      <c r="V31" s="30" t="n">
        <f aca="false">SUM(D31:T31)</f>
        <v>133332</v>
      </c>
    </row>
    <row r="32" customFormat="false" ht="11.25" hidden="false" customHeight="false" outlineLevel="0" collapsed="false">
      <c r="D32" s="3"/>
      <c r="E32" s="3"/>
      <c r="L32" s="3" t="n">
        <f aca="false">SUM(L26:L31)</f>
        <v>0</v>
      </c>
      <c r="M32" s="3" t="n">
        <f aca="false">SUM(M26:M31)</f>
        <v>0</v>
      </c>
      <c r="N32" s="3" t="n">
        <f aca="false">SUM(N26:N31)</f>
        <v>0</v>
      </c>
      <c r="O32" s="3" t="n">
        <f aca="false">SUM(O26:O31)</f>
        <v>0</v>
      </c>
      <c r="P32" s="3" t="n">
        <f aca="false">SUM(P26:P31)</f>
        <v>0</v>
      </c>
      <c r="Q32" s="3" t="n">
        <f aca="false">SUM(Q26:Q31)</f>
        <v>86502</v>
      </c>
      <c r="R32" s="3" t="n">
        <f aca="false">SUM(R26:R31)</f>
        <v>133332</v>
      </c>
      <c r="S32" s="32"/>
      <c r="V32" s="22" t="n">
        <f aca="false">SUM(V26:V31)</f>
        <v>219834</v>
      </c>
    </row>
    <row r="33" customFormat="false" ht="11.25" hidden="false" customHeight="false" outlineLevel="0" collapsed="false">
      <c r="C33" s="37" t="s">
        <v>40</v>
      </c>
      <c r="D33" s="3"/>
      <c r="E33" s="3"/>
      <c r="Q33" s="3"/>
      <c r="R33" s="3"/>
      <c r="S33" s="32"/>
      <c r="V33" s="22"/>
    </row>
    <row r="34" customFormat="false" ht="11.25" hidden="false" customHeight="false" outlineLevel="0" collapsed="false">
      <c r="C34" s="39" t="s">
        <v>41</v>
      </c>
      <c r="D34" s="3"/>
      <c r="E34" s="3"/>
      <c r="Q34" s="3"/>
      <c r="R34" s="3"/>
      <c r="S34" s="32"/>
      <c r="V34" s="22" t="n">
        <f aca="false">SUM(D34:T34)</f>
        <v>0</v>
      </c>
    </row>
    <row r="35" customFormat="false" ht="11.25" hidden="false" customHeight="false" outlineLevel="0" collapsed="false">
      <c r="C35" s="39" t="s">
        <v>42</v>
      </c>
      <c r="D35" s="3"/>
      <c r="E35" s="3"/>
      <c r="Q35" s="3"/>
      <c r="R35" s="3" t="n">
        <v>2316775</v>
      </c>
      <c r="S35" s="32" t="n">
        <v>1084265</v>
      </c>
      <c r="V35" s="22" t="n">
        <f aca="false">SUM(D35:T35)</f>
        <v>3401040</v>
      </c>
    </row>
    <row r="36" customFormat="false" ht="11.25" hidden="false" customHeight="false" outlineLevel="0" collapsed="false">
      <c r="C36" s="2" t="s">
        <v>38</v>
      </c>
      <c r="D36" s="3"/>
      <c r="E36" s="3"/>
      <c r="Q36" s="3"/>
      <c r="R36" s="3" t="n">
        <v>-1381844</v>
      </c>
      <c r="S36" s="32" t="n">
        <v>-237293</v>
      </c>
      <c r="V36" s="22" t="n">
        <f aca="false">SUM(D36:T36)</f>
        <v>-1619137</v>
      </c>
    </row>
    <row r="37" customFormat="false" ht="11.25" hidden="false" customHeight="false" outlineLevel="0" collapsed="false">
      <c r="C37" s="39" t="s">
        <v>43</v>
      </c>
      <c r="D37" s="3"/>
      <c r="E37" s="3"/>
      <c r="Q37" s="3" t="n">
        <v>506314</v>
      </c>
      <c r="R37" s="3" t="n">
        <v>64654</v>
      </c>
      <c r="S37" s="32"/>
      <c r="V37" s="22" t="n">
        <f aca="false">SUM(D37:T37)</f>
        <v>570968</v>
      </c>
    </row>
    <row r="38" customFormat="false" ht="11.25" hidden="false" customHeight="false" outlineLevel="0" collapsed="false">
      <c r="C38" s="39" t="s">
        <v>44</v>
      </c>
      <c r="D38" s="3"/>
      <c r="E38" s="3"/>
      <c r="P38" s="3" t="n">
        <v>-397437</v>
      </c>
      <c r="Q38" s="3"/>
      <c r="R38" s="3"/>
      <c r="S38" s="32" t="n">
        <v>-146954</v>
      </c>
      <c r="V38" s="22" t="n">
        <f aca="false">SUM(D38:T38)</f>
        <v>-544391</v>
      </c>
    </row>
    <row r="39" customFormat="false" ht="11.25" hidden="false" customHeight="false" outlineLevel="0" collapsed="false">
      <c r="C39" s="39" t="s">
        <v>45</v>
      </c>
      <c r="D39" s="3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 t="n">
        <v>178067</v>
      </c>
      <c r="R39" s="28" t="n">
        <v>307007</v>
      </c>
      <c r="S39" s="36" t="n">
        <v>120636</v>
      </c>
      <c r="T39" s="29"/>
      <c r="V39" s="30" t="n">
        <f aca="false">SUM(D39:T39)</f>
        <v>605710</v>
      </c>
    </row>
    <row r="40" customFormat="false" ht="11.25" hidden="false" customHeight="false" outlineLevel="0" collapsed="false">
      <c r="D40" s="3"/>
      <c r="E40" s="3"/>
      <c r="L40" s="3" t="n">
        <f aca="false">SUM(L34:L39)</f>
        <v>0</v>
      </c>
      <c r="P40" s="3" t="n">
        <f aca="false">SUM(P34:P39)</f>
        <v>-397437</v>
      </c>
      <c r="Q40" s="3" t="n">
        <f aca="false">SUM(Q35:Q39)</f>
        <v>684381</v>
      </c>
      <c r="R40" s="3" t="n">
        <f aca="false">SUM(R35:R39)</f>
        <v>1306592</v>
      </c>
      <c r="S40" s="32" t="n">
        <f aca="false">SUM(S34:S39)</f>
        <v>820654</v>
      </c>
      <c r="V40" s="22" t="n">
        <f aca="false">SUM(V34:V39)</f>
        <v>2414190</v>
      </c>
    </row>
    <row r="41" customFormat="false" ht="11.25" hidden="false" customHeight="false" outlineLevel="0" collapsed="false">
      <c r="C41" s="22"/>
      <c r="D41" s="3"/>
      <c r="E41" s="3"/>
      <c r="Q41" s="3"/>
      <c r="R41" s="3"/>
      <c r="S41" s="32"/>
      <c r="V41" s="22"/>
    </row>
    <row r="42" customFormat="false" ht="11.25" hidden="false" customHeight="false" outlineLevel="0" collapsed="false">
      <c r="C42" s="33" t="s">
        <v>46</v>
      </c>
      <c r="D42" s="3"/>
      <c r="E42" s="3"/>
      <c r="Q42" s="3"/>
      <c r="R42" s="3"/>
      <c r="S42" s="32"/>
      <c r="V42" s="22"/>
    </row>
    <row r="43" customFormat="false" ht="11.25" hidden="false" customHeight="false" outlineLevel="0" collapsed="false">
      <c r="C43" s="2" t="s">
        <v>47</v>
      </c>
      <c r="D43" s="3"/>
      <c r="E43" s="3"/>
      <c r="Q43" s="3"/>
      <c r="R43" s="3" t="n">
        <v>6623627</v>
      </c>
      <c r="S43" s="32"/>
      <c r="V43" s="22" t="n">
        <f aca="false">SUM(D43:T43)</f>
        <v>6623627</v>
      </c>
    </row>
    <row r="44" customFormat="false" ht="11.25" hidden="false" customHeight="false" outlineLevel="0" collapsed="false">
      <c r="C44" s="2" t="s">
        <v>48</v>
      </c>
      <c r="D44" s="3"/>
      <c r="E44" s="3"/>
      <c r="P44" s="3" t="n">
        <v>-308850</v>
      </c>
      <c r="Q44" s="3"/>
      <c r="R44" s="3"/>
      <c r="S44" s="32"/>
      <c r="V44" s="22" t="n">
        <f aca="false">SUM(D44:T44)</f>
        <v>-308850</v>
      </c>
    </row>
    <row r="45" customFormat="false" ht="11.25" hidden="false" customHeight="false" outlineLevel="0" collapsed="false">
      <c r="C45" s="2" t="s">
        <v>49</v>
      </c>
      <c r="D45" s="3"/>
      <c r="E45" s="3"/>
      <c r="O45" s="40"/>
      <c r="P45" s="3" t="n">
        <v>455550</v>
      </c>
      <c r="Q45" s="3"/>
      <c r="R45" s="3"/>
      <c r="S45" s="32"/>
      <c r="V45" s="22" t="n">
        <f aca="false">SUM(D45:T45)</f>
        <v>455550</v>
      </c>
    </row>
    <row r="46" customFormat="false" ht="11.25" hidden="false" customHeight="false" outlineLevel="0" collapsed="false">
      <c r="C46" s="2" t="s">
        <v>50</v>
      </c>
      <c r="D46" s="3"/>
      <c r="E46" s="3"/>
      <c r="O46" s="40"/>
      <c r="P46" s="3" t="n">
        <v>29504</v>
      </c>
      <c r="Q46" s="3"/>
      <c r="R46" s="3"/>
      <c r="S46" s="32" t="n">
        <v>358333</v>
      </c>
      <c r="V46" s="22" t="n">
        <f aca="false">SUM(D46:T46)</f>
        <v>387837</v>
      </c>
    </row>
    <row r="47" customFormat="false" ht="11.25" hidden="false" customHeight="false" outlineLevel="0" collapsed="false">
      <c r="C47" s="2" t="s">
        <v>51</v>
      </c>
      <c r="D47" s="3"/>
      <c r="E47" s="3"/>
      <c r="O47" s="40"/>
      <c r="P47" s="3" t="n">
        <v>65276</v>
      </c>
      <c r="Q47" s="3"/>
      <c r="R47" s="3"/>
      <c r="S47" s="32" t="n">
        <v>-348356</v>
      </c>
      <c r="V47" s="22" t="n">
        <f aca="false">SUM(D47:T47)</f>
        <v>-283080</v>
      </c>
    </row>
    <row r="48" customFormat="false" ht="11.25" hidden="false" customHeight="false" outlineLevel="0" collapsed="false">
      <c r="C48" s="34" t="s">
        <v>52</v>
      </c>
      <c r="D48" s="3"/>
      <c r="E48" s="3"/>
      <c r="O48" s="40"/>
      <c r="Q48" s="3"/>
      <c r="R48" s="3"/>
      <c r="S48" s="32" t="n">
        <v>10730</v>
      </c>
      <c r="V48" s="22" t="n">
        <f aca="false">SUM(D48:T48)</f>
        <v>10730</v>
      </c>
    </row>
    <row r="49" customFormat="false" ht="11.25" hidden="false" customHeight="false" outlineLevel="0" collapsed="false">
      <c r="C49" s="2" t="s">
        <v>53</v>
      </c>
      <c r="D49" s="3"/>
      <c r="E49" s="3"/>
      <c r="O49" s="40"/>
      <c r="P49" s="3" t="n">
        <v>56300</v>
      </c>
      <c r="Q49" s="3"/>
      <c r="R49" s="3"/>
      <c r="S49" s="32"/>
      <c r="V49" s="22" t="n">
        <f aca="false">SUM(D49:T49)</f>
        <v>56300</v>
      </c>
    </row>
    <row r="50" customFormat="false" ht="11.25" hidden="false" customHeight="false" outlineLevel="0" collapsed="false">
      <c r="C50" s="34" t="s">
        <v>54</v>
      </c>
      <c r="D50" s="3"/>
      <c r="E50" s="3"/>
      <c r="O50" s="40"/>
      <c r="Q50" s="3"/>
      <c r="R50" s="3"/>
      <c r="S50" s="32" t="n">
        <v>-57025</v>
      </c>
      <c r="V50" s="22" t="n">
        <f aca="false">SUM(D50:T50)</f>
        <v>-57025</v>
      </c>
    </row>
    <row r="51" customFormat="false" ht="11.25" hidden="false" customHeight="false" outlineLevel="0" collapsed="false">
      <c r="C51" s="22" t="s">
        <v>55</v>
      </c>
      <c r="D51" s="3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 t="n">
        <v>-801940</v>
      </c>
      <c r="Q51" s="28"/>
      <c r="R51" s="28"/>
      <c r="S51" s="36" t="n">
        <v>-422000</v>
      </c>
      <c r="T51" s="29"/>
      <c r="V51" s="30" t="n">
        <f aca="false">SUM(D51:T51)</f>
        <v>-1223940</v>
      </c>
    </row>
    <row r="52" customFormat="false" ht="11.25" hidden="false" customHeight="false" outlineLevel="0" collapsed="false">
      <c r="D52" s="3"/>
      <c r="E52" s="3"/>
      <c r="P52" s="3" t="n">
        <f aca="false">SUM(P44:P51)</f>
        <v>-504160</v>
      </c>
      <c r="Q52" s="3" t="n">
        <f aca="false">SUM(Q51)</f>
        <v>0</v>
      </c>
      <c r="R52" s="3" t="n">
        <f aca="false">SUM(R43:R51)</f>
        <v>6623627</v>
      </c>
      <c r="S52" s="32" t="n">
        <f aca="false">SUM(S43:S51)</f>
        <v>-458318</v>
      </c>
      <c r="V52" s="22" t="n">
        <f aca="false">SUM(V43:V51)</f>
        <v>5661149</v>
      </c>
    </row>
    <row r="53" customFormat="false" ht="11.25" hidden="false" customHeight="false" outlineLevel="0" collapsed="false">
      <c r="D53" s="3"/>
      <c r="E53" s="3"/>
      <c r="Q53" s="3"/>
      <c r="R53" s="3"/>
      <c r="S53" s="32"/>
      <c r="V53" s="22"/>
    </row>
    <row r="54" customFormat="false" ht="12.75" hidden="false" customHeight="false" outlineLevel="0" collapsed="false">
      <c r="C54" s="33" t="s">
        <v>56</v>
      </c>
      <c r="D54" s="3"/>
      <c r="E54" s="3"/>
      <c r="Q54" s="16"/>
      <c r="R54" s="3"/>
      <c r="S54" s="32"/>
      <c r="V54" s="22"/>
    </row>
    <row r="55" customFormat="false" ht="11.25" hidden="false" customHeight="false" outlineLevel="0" collapsed="false">
      <c r="A55" s="0"/>
      <c r="B55" s="0"/>
      <c r="C55" s="3" t="s">
        <v>57</v>
      </c>
      <c r="D55" s="3"/>
      <c r="E55" s="28"/>
      <c r="F55" s="28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0"/>
      <c r="R55" s="41"/>
      <c r="S55" s="36"/>
      <c r="T55" s="27" t="n">
        <v>7270581</v>
      </c>
      <c r="V55" s="30" t="n">
        <f aca="false">SUM(D55:T55)</f>
        <v>7270581</v>
      </c>
      <c r="W55" s="26"/>
      <c r="X55" s="0"/>
      <c r="Y55" s="0"/>
      <c r="Z55" s="0"/>
      <c r="AA55" s="0"/>
      <c r="AB55" s="0"/>
      <c r="AC55" s="0"/>
      <c r="AD55" s="0"/>
      <c r="AE55" s="0"/>
      <c r="AF55" s="0"/>
      <c r="AG55" s="0"/>
      <c r="AH55" s="0"/>
      <c r="AI55" s="0"/>
      <c r="AJ55" s="0"/>
      <c r="AK55" s="0"/>
      <c r="AL55" s="0"/>
      <c r="AM55" s="0"/>
      <c r="AN55" s="0"/>
      <c r="AO55" s="0"/>
      <c r="AP55" s="0"/>
      <c r="AQ55" s="0"/>
      <c r="AR55" s="0"/>
      <c r="AS55" s="0"/>
      <c r="AT55" s="0"/>
      <c r="AU55" s="0"/>
      <c r="AV55" s="0"/>
      <c r="AW55" s="0"/>
      <c r="AX55" s="0"/>
      <c r="AY55" s="0"/>
      <c r="AZ55" s="0"/>
      <c r="BA55" s="0"/>
      <c r="BB55" s="0"/>
      <c r="BC55" s="0"/>
      <c r="BD55" s="0"/>
      <c r="BE55" s="0"/>
      <c r="BF55" s="0"/>
      <c r="BG55" s="0"/>
      <c r="BH55" s="0"/>
      <c r="BI55" s="0"/>
      <c r="BJ55" s="0"/>
      <c r="BK55" s="0"/>
      <c r="BL55" s="0"/>
      <c r="BM55" s="0"/>
      <c r="BN55" s="0"/>
      <c r="BO55" s="0"/>
      <c r="BP55" s="0"/>
      <c r="BQ55" s="0"/>
      <c r="BR55" s="0"/>
      <c r="BS55" s="0"/>
      <c r="BT55" s="0"/>
      <c r="BU55" s="0"/>
      <c r="BV55" s="0"/>
      <c r="BW55" s="0"/>
      <c r="BX55" s="0"/>
      <c r="BY55" s="0"/>
      <c r="BZ55" s="0"/>
      <c r="CA55" s="0"/>
      <c r="CB55" s="0"/>
      <c r="CC55" s="0"/>
      <c r="CD55" s="0"/>
      <c r="CE55" s="0"/>
      <c r="CF55" s="0"/>
      <c r="CG55" s="0"/>
      <c r="CH55" s="0"/>
      <c r="CI55" s="0"/>
      <c r="CJ55" s="0"/>
      <c r="CK55" s="0"/>
      <c r="CL55" s="0"/>
      <c r="CM55" s="0"/>
      <c r="CN55" s="0"/>
      <c r="CO55" s="0"/>
      <c r="CP55" s="0"/>
      <c r="CQ55" s="0"/>
      <c r="CR55" s="0"/>
      <c r="CS55" s="0"/>
      <c r="CT55" s="0"/>
      <c r="CU55" s="0"/>
      <c r="CV55" s="0"/>
      <c r="CW55" s="0"/>
      <c r="CX55" s="0"/>
      <c r="CY55" s="0"/>
      <c r="CZ55" s="0"/>
      <c r="DA55" s="0"/>
      <c r="DB55" s="0"/>
      <c r="DC55" s="0"/>
      <c r="DD55" s="0"/>
      <c r="DE55" s="0"/>
      <c r="DF55" s="0"/>
      <c r="DG55" s="0"/>
      <c r="DH55" s="0"/>
      <c r="DI55" s="0"/>
      <c r="DJ55" s="0"/>
      <c r="DK55" s="0"/>
      <c r="DL55" s="0"/>
      <c r="DM55" s="0"/>
      <c r="DN55" s="0"/>
      <c r="DO55" s="0"/>
      <c r="DP55" s="0"/>
      <c r="DQ55" s="0"/>
      <c r="DR55" s="0"/>
      <c r="DS55" s="0"/>
      <c r="DT55" s="0"/>
      <c r="DU55" s="0"/>
      <c r="DV55" s="0"/>
      <c r="DW55" s="0"/>
      <c r="DX55" s="0"/>
      <c r="DY55" s="0"/>
      <c r="DZ55" s="0"/>
      <c r="EA55" s="0"/>
      <c r="EB55" s="0"/>
      <c r="EC55" s="0"/>
      <c r="ED55" s="0"/>
      <c r="EE55" s="0"/>
      <c r="EF55" s="0"/>
      <c r="EG55" s="0"/>
      <c r="EH55" s="0"/>
      <c r="EI55" s="0"/>
      <c r="EJ55" s="0"/>
      <c r="EK55" s="0"/>
      <c r="EL55" s="0"/>
      <c r="EM55" s="0"/>
      <c r="EN55" s="0"/>
      <c r="EO55" s="0"/>
      <c r="EP55" s="0"/>
      <c r="EQ55" s="0"/>
      <c r="ER55" s="0"/>
      <c r="ES55" s="0"/>
      <c r="ET55" s="0"/>
      <c r="EU55" s="0"/>
      <c r="EV55" s="0"/>
      <c r="EW55" s="0"/>
      <c r="EX55" s="0"/>
      <c r="EY55" s="0"/>
      <c r="EZ55" s="0"/>
      <c r="FA55" s="0"/>
      <c r="FB55" s="0"/>
      <c r="FC55" s="0"/>
      <c r="FD55" s="0"/>
      <c r="FE55" s="0"/>
      <c r="FF55" s="0"/>
      <c r="FG55" s="0"/>
      <c r="FH55" s="0"/>
      <c r="FI55" s="0"/>
      <c r="FJ55" s="0"/>
      <c r="FK55" s="0"/>
      <c r="FL55" s="0"/>
      <c r="FM55" s="0"/>
      <c r="FN55" s="0"/>
      <c r="FO55" s="0"/>
      <c r="FP55" s="0"/>
      <c r="FQ55" s="0"/>
      <c r="FR55" s="0"/>
      <c r="FS55" s="0"/>
      <c r="FT55" s="0"/>
      <c r="FU55" s="0"/>
      <c r="FV55" s="0"/>
      <c r="FW55" s="0"/>
      <c r="FX55" s="0"/>
      <c r="FY55" s="0"/>
      <c r="FZ55" s="0"/>
      <c r="GA55" s="0"/>
      <c r="GB55" s="0"/>
      <c r="GC55" s="0"/>
      <c r="GD55" s="0"/>
      <c r="GE55" s="0"/>
      <c r="GF55" s="0"/>
      <c r="GG55" s="0"/>
      <c r="GH55" s="0"/>
      <c r="GI55" s="0"/>
      <c r="GJ55" s="0"/>
      <c r="GK55" s="0"/>
      <c r="GL55" s="0"/>
      <c r="GM55" s="0"/>
      <c r="GN55" s="0"/>
      <c r="GO55" s="0"/>
      <c r="GP55" s="0"/>
      <c r="GQ55" s="0"/>
      <c r="GR55" s="0"/>
      <c r="GS55" s="0"/>
      <c r="GT55" s="0"/>
      <c r="GU55" s="0"/>
      <c r="GV55" s="0"/>
      <c r="GW55" s="0"/>
      <c r="GX55" s="0"/>
      <c r="GY55" s="0"/>
      <c r="GZ55" s="0"/>
      <c r="HA55" s="0"/>
      <c r="HB55" s="0"/>
      <c r="HC55" s="0"/>
      <c r="HD55" s="0"/>
      <c r="HE55" s="0"/>
      <c r="HF55" s="0"/>
      <c r="HG55" s="0"/>
      <c r="HH55" s="0"/>
      <c r="HI55" s="0"/>
      <c r="HJ55" s="0"/>
      <c r="HK55" s="0"/>
      <c r="HL55" s="0"/>
      <c r="HM55" s="0"/>
      <c r="HN55" s="0"/>
      <c r="HO55" s="0"/>
      <c r="HP55" s="0"/>
      <c r="HQ55" s="0"/>
      <c r="HR55" s="0"/>
      <c r="HS55" s="0"/>
      <c r="HT55" s="0"/>
      <c r="HU55" s="0"/>
      <c r="HV55" s="0"/>
      <c r="HW55" s="0"/>
      <c r="HX55" s="0"/>
      <c r="HY55" s="0"/>
      <c r="HZ55" s="0"/>
      <c r="IA55" s="0"/>
      <c r="IB55" s="0"/>
      <c r="IC55" s="0"/>
      <c r="ID55" s="0"/>
      <c r="IE55" s="0"/>
      <c r="IF55" s="0"/>
      <c r="IG55" s="0"/>
      <c r="IH55" s="0"/>
      <c r="II55" s="0"/>
      <c r="IJ55" s="0"/>
      <c r="IK55" s="0"/>
      <c r="IL55" s="0"/>
      <c r="IM55" s="0"/>
      <c r="IN55" s="0"/>
      <c r="IO55" s="0"/>
      <c r="IP55" s="0"/>
      <c r="IQ55" s="0"/>
      <c r="IR55" s="0"/>
      <c r="IS55" s="0"/>
      <c r="IT55" s="0"/>
      <c r="IU55" s="0"/>
      <c r="IV55" s="0"/>
      <c r="IW55" s="0"/>
    </row>
    <row r="56" customFormat="false" ht="11.25" hidden="false" customHeight="false" outlineLevel="0" collapsed="false">
      <c r="C56" s="2" t="s">
        <v>32</v>
      </c>
      <c r="D56" s="3"/>
      <c r="E56" s="3"/>
      <c r="Q56" s="3"/>
      <c r="R56" s="3" t="n">
        <f aca="false">SUM(R55)</f>
        <v>0</v>
      </c>
      <c r="S56" s="42" t="n">
        <f aca="false">SUM(S55)</f>
        <v>0</v>
      </c>
      <c r="T56" s="42" t="n">
        <f aca="false">SUM(T55)</f>
        <v>7270581</v>
      </c>
      <c r="V56" s="3" t="n">
        <f aca="false">SUM(V54:V55)</f>
        <v>7270581</v>
      </c>
    </row>
    <row r="57" customFormat="false" ht="11.25" hidden="false" customHeight="false" outlineLevel="0" collapsed="false">
      <c r="D57" s="3"/>
      <c r="E57" s="3"/>
      <c r="Q57" s="3"/>
      <c r="R57" s="3"/>
      <c r="S57" s="32"/>
      <c r="V57" s="3"/>
    </row>
    <row r="58" customFormat="false" ht="12" hidden="false" customHeight="false" outlineLevel="0" collapsed="false">
      <c r="B58" s="43" t="s">
        <v>58</v>
      </c>
      <c r="C58" s="43"/>
      <c r="D58" s="3"/>
      <c r="E58" s="3"/>
      <c r="Q58" s="3"/>
      <c r="R58" s="3"/>
      <c r="S58" s="32"/>
      <c r="V58" s="3"/>
    </row>
    <row r="59" customFormat="false" ht="12" hidden="true" customHeight="false" outlineLevel="0" collapsed="false">
      <c r="B59" s="43"/>
      <c r="C59" s="39"/>
      <c r="D59" s="3"/>
      <c r="E59" s="3"/>
      <c r="Q59" s="3"/>
      <c r="R59" s="3"/>
      <c r="S59" s="32"/>
      <c r="V59" s="3"/>
    </row>
    <row r="60" customFormat="false" ht="12" hidden="true" customHeight="false" outlineLevel="0" collapsed="false">
      <c r="B60" s="43"/>
      <c r="C60" s="37" t="s">
        <v>40</v>
      </c>
      <c r="D60" s="3"/>
      <c r="E60" s="3"/>
      <c r="Q60" s="3"/>
      <c r="R60" s="3"/>
      <c r="S60" s="32"/>
      <c r="V60" s="3"/>
    </row>
    <row r="61" customFormat="false" ht="12" hidden="true" customHeight="false" outlineLevel="0" collapsed="false">
      <c r="B61" s="43"/>
      <c r="C61" s="2" t="s">
        <v>59</v>
      </c>
      <c r="D61" s="3"/>
      <c r="E61" s="3"/>
      <c r="Q61" s="3"/>
      <c r="R61" s="3"/>
      <c r="S61" s="32"/>
      <c r="V61" s="22" t="n">
        <f aca="false">SUM(D61:R61)</f>
        <v>0</v>
      </c>
    </row>
    <row r="62" customFormat="false" ht="12" hidden="true" customHeight="false" outlineLevel="0" collapsed="false">
      <c r="B62" s="43"/>
      <c r="C62" s="3" t="s">
        <v>60</v>
      </c>
      <c r="D62" s="3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3"/>
      <c r="S62" s="32"/>
      <c r="V62" s="30" t="n">
        <f aca="false">SUM(D62:R62)</f>
        <v>0</v>
      </c>
    </row>
    <row r="63" customFormat="false" ht="12" hidden="true" customHeight="false" outlineLevel="0" collapsed="false">
      <c r="B63" s="43"/>
      <c r="C63" s="43"/>
      <c r="D63" s="3"/>
      <c r="E63" s="3"/>
      <c r="Q63" s="3"/>
      <c r="R63" s="3"/>
      <c r="S63" s="32"/>
      <c r="V63" s="3" t="n">
        <f aca="false">SUM(V61:V62)</f>
        <v>0</v>
      </c>
    </row>
    <row r="64" customFormat="false" ht="12" hidden="true" customHeight="false" outlineLevel="0" collapsed="false">
      <c r="C64" s="43"/>
      <c r="D64" s="3"/>
      <c r="E64" s="3"/>
      <c r="Q64" s="3"/>
      <c r="R64" s="3"/>
      <c r="S64" s="32"/>
      <c r="V64" s="3"/>
    </row>
    <row r="65" customFormat="false" ht="11.25" hidden="false" customHeight="false" outlineLevel="0" collapsed="false">
      <c r="B65" s="44"/>
      <c r="C65" s="33" t="s">
        <v>46</v>
      </c>
      <c r="D65" s="3"/>
      <c r="E65" s="3"/>
      <c r="Q65" s="3"/>
      <c r="R65" s="3"/>
      <c r="S65" s="32"/>
      <c r="V65" s="22"/>
    </row>
    <row r="66" customFormat="false" ht="11.25" hidden="false" customHeight="false" outlineLevel="0" collapsed="false">
      <c r="B66" s="44"/>
      <c r="C66" s="2" t="s">
        <v>61</v>
      </c>
      <c r="D66" s="3"/>
      <c r="E66" s="3"/>
      <c r="Q66" s="3"/>
      <c r="R66" s="3"/>
      <c r="S66" s="32"/>
      <c r="V66" s="22" t="n">
        <f aca="false">SUM(D66:T66)</f>
        <v>0</v>
      </c>
    </row>
    <row r="67" customFormat="false" ht="11.25" hidden="false" customHeight="false" outlineLevel="0" collapsed="false">
      <c r="B67" s="44"/>
      <c r="C67" s="39" t="s">
        <v>62</v>
      </c>
      <c r="D67" s="3"/>
      <c r="E67" s="3"/>
      <c r="Q67" s="3"/>
      <c r="R67" s="3" t="n">
        <v>14243</v>
      </c>
      <c r="S67" s="32" t="n">
        <v>-712461</v>
      </c>
      <c r="T67" s="32"/>
      <c r="V67" s="22" t="n">
        <f aca="false">SUM(D67:T67)</f>
        <v>-698218</v>
      </c>
    </row>
    <row r="68" customFormat="false" ht="11.25" hidden="false" customHeight="false" outlineLevel="0" collapsed="false">
      <c r="B68" s="44"/>
      <c r="C68" s="2" t="s">
        <v>63</v>
      </c>
      <c r="D68" s="3"/>
      <c r="E68" s="28"/>
      <c r="F68" s="28"/>
      <c r="G68" s="28"/>
      <c r="H68" s="28"/>
      <c r="I68" s="28"/>
      <c r="J68" s="28"/>
      <c r="K68" s="28"/>
      <c r="L68" s="28"/>
      <c r="M68" s="28" t="n">
        <v>-152382</v>
      </c>
      <c r="N68" s="28" t="n">
        <f aca="false">126280+664435</f>
        <v>790715</v>
      </c>
      <c r="O68" s="28" t="n">
        <f aca="false">-1371170+94234+1564907</f>
        <v>287971</v>
      </c>
      <c r="P68" s="28" t="n">
        <v>1029896</v>
      </c>
      <c r="Q68" s="28" t="n">
        <f aca="false">773797-393943</f>
        <v>379854</v>
      </c>
      <c r="R68" s="28"/>
      <c r="S68" s="36"/>
      <c r="T68" s="29"/>
      <c r="U68" s="2"/>
      <c r="V68" s="30" t="n">
        <f aca="false">SUM(D68:T68)</f>
        <v>2336054</v>
      </c>
    </row>
    <row r="69" customFormat="false" ht="11.25" hidden="false" customHeight="false" outlineLevel="0" collapsed="false">
      <c r="C69" s="2" t="s">
        <v>32</v>
      </c>
      <c r="D69" s="3"/>
      <c r="E69" s="3" t="n">
        <f aca="false">SUM(E67:E68)</f>
        <v>0</v>
      </c>
      <c r="H69" s="3" t="n">
        <f aca="false">SUM(H67:H68)</f>
        <v>0</v>
      </c>
      <c r="K69" s="3" t="n">
        <f aca="false">SUM(K68)</f>
        <v>0</v>
      </c>
      <c r="L69" s="3" t="n">
        <f aca="false">SUM(L67:L68)</f>
        <v>0</v>
      </c>
      <c r="M69" s="3" t="n">
        <f aca="false">SUM(M68)</f>
        <v>-152382</v>
      </c>
      <c r="N69" s="3" t="n">
        <f aca="false">SUM(N65:N68)</f>
        <v>790715</v>
      </c>
      <c r="O69" s="3" t="n">
        <f aca="false">SUM(O66:O68)</f>
        <v>287971</v>
      </c>
      <c r="P69" s="3" t="n">
        <f aca="false">SUM(P66:P68)</f>
        <v>1029896</v>
      </c>
      <c r="Q69" s="3" t="n">
        <f aca="false">SUM(Q66:Q68)</f>
        <v>379854</v>
      </c>
      <c r="R69" s="3" t="n">
        <f aca="false">SUM(R66:R68)</f>
        <v>14243</v>
      </c>
      <c r="S69" s="45" t="n">
        <f aca="false">SUM(S66:S68)</f>
        <v>-712461</v>
      </c>
      <c r="T69" s="3"/>
      <c r="V69" s="3" t="n">
        <f aca="false">SUM(V67:V68)</f>
        <v>1637836</v>
      </c>
    </row>
    <row r="70" customFormat="false" ht="11.25" hidden="false" customHeight="false" outlineLevel="0" collapsed="false">
      <c r="C70" s="33" t="s">
        <v>33</v>
      </c>
      <c r="D70" s="3"/>
      <c r="E70" s="3"/>
      <c r="Q70" s="3"/>
      <c r="R70" s="3"/>
      <c r="S70" s="32"/>
      <c r="V70" s="3"/>
    </row>
    <row r="71" customFormat="false" ht="11.25" hidden="false" customHeight="false" outlineLevel="0" collapsed="false">
      <c r="C71" s="2" t="s">
        <v>64</v>
      </c>
      <c r="D71" s="3"/>
      <c r="E71" s="3"/>
      <c r="O71" s="3" t="n">
        <f aca="false">6965358.77-359968+19464</f>
        <v>6624854.77</v>
      </c>
      <c r="P71" s="3" t="n">
        <f aca="false">10669019-751493.26-183803.94-1614285.96</f>
        <v>8119435.84</v>
      </c>
      <c r="Q71" s="3" t="n">
        <v>14023777</v>
      </c>
      <c r="R71" s="3" t="n">
        <v>15159420</v>
      </c>
      <c r="S71" s="32"/>
      <c r="V71" s="22" t="n">
        <f aca="false">SUM(D71:T71)</f>
        <v>43927487.61</v>
      </c>
    </row>
    <row r="72" customFormat="false" ht="11.25" hidden="false" customHeight="false" outlineLevel="0" collapsed="false">
      <c r="C72" s="2" t="s">
        <v>35</v>
      </c>
      <c r="D72" s="3"/>
      <c r="E72" s="3"/>
      <c r="O72" s="3" t="n">
        <v>-6043661</v>
      </c>
      <c r="P72" s="3" t="n">
        <v>-7459574</v>
      </c>
      <c r="Q72" s="3" t="n">
        <v>-12915460</v>
      </c>
      <c r="R72" s="3" t="n">
        <v>-14625402</v>
      </c>
      <c r="S72" s="32"/>
      <c r="V72" s="22" t="n">
        <f aca="false">SUM(D72:T72)</f>
        <v>-41044097</v>
      </c>
    </row>
    <row r="73" customFormat="false" ht="11.25" hidden="false" customHeight="false" outlineLevel="0" collapsed="false">
      <c r="C73" s="2" t="s">
        <v>65</v>
      </c>
      <c r="D73" s="3"/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28"/>
      <c r="Q73" s="28"/>
      <c r="R73" s="28" t="n">
        <v>1121376</v>
      </c>
      <c r="S73" s="36" t="n">
        <v>467352</v>
      </c>
      <c r="T73" s="29"/>
      <c r="V73" s="30" t="n">
        <f aca="false">SUM(D73:T73)</f>
        <v>1588728</v>
      </c>
    </row>
    <row r="74" customFormat="false" ht="11.25" hidden="false" customHeight="false" outlineLevel="0" collapsed="false">
      <c r="C74" s="34"/>
      <c r="D74" s="3"/>
      <c r="E74" s="3"/>
      <c r="O74" s="3" t="n">
        <f aca="false">SUM(O71:O73)</f>
        <v>581193.77</v>
      </c>
      <c r="P74" s="3" t="n">
        <f aca="false">SUM(P71:P73)</f>
        <v>659861.840000001</v>
      </c>
      <c r="Q74" s="3" t="n">
        <f aca="false">SUM(Q71:Q73)</f>
        <v>1108317</v>
      </c>
      <c r="R74" s="3" t="n">
        <f aca="false">SUM(R71:R73)</f>
        <v>1655394</v>
      </c>
      <c r="S74" s="32" t="n">
        <f aca="false">SUM(S71:S73)</f>
        <v>467352</v>
      </c>
      <c r="V74" s="3" t="n">
        <f aca="false">SUM(V71:V73)</f>
        <v>4472118.61</v>
      </c>
    </row>
    <row r="75" customFormat="false" ht="11.25" hidden="false" customHeight="false" outlineLevel="0" collapsed="false">
      <c r="C75" s="21" t="s">
        <v>40</v>
      </c>
      <c r="D75" s="3"/>
      <c r="E75" s="3"/>
      <c r="Q75" s="3"/>
      <c r="R75" s="3"/>
      <c r="S75" s="32"/>
      <c r="V75" s="3"/>
    </row>
    <row r="76" customFormat="false" ht="11.25" hidden="false" customHeight="false" outlineLevel="0" collapsed="false">
      <c r="C76" s="34" t="s">
        <v>66</v>
      </c>
      <c r="D76" s="3"/>
      <c r="E76" s="28"/>
      <c r="F76" s="28"/>
      <c r="G76" s="28"/>
      <c r="H76" s="28"/>
      <c r="I76" s="28"/>
      <c r="J76" s="28"/>
      <c r="K76" s="28"/>
      <c r="L76" s="28"/>
      <c r="M76" s="28"/>
      <c r="N76" s="28"/>
      <c r="O76" s="28"/>
      <c r="P76" s="28"/>
      <c r="Q76" s="28" t="n">
        <v>-479369</v>
      </c>
      <c r="R76" s="28" t="n">
        <v>-758460</v>
      </c>
      <c r="S76" s="36"/>
      <c r="T76" s="29"/>
      <c r="V76" s="30" t="n">
        <f aca="false">SUM(D76:T76)</f>
        <v>-1237829</v>
      </c>
    </row>
    <row r="77" customFormat="false" ht="11.25" hidden="false" customHeight="false" outlineLevel="0" collapsed="false">
      <c r="C77" s="34"/>
      <c r="D77" s="3"/>
      <c r="E77" s="3"/>
      <c r="Q77" s="3" t="n">
        <f aca="false">SUM(Q76)</f>
        <v>-479369</v>
      </c>
      <c r="R77" s="3" t="n">
        <f aca="false">SUM(R76)</f>
        <v>-758460</v>
      </c>
      <c r="S77" s="32"/>
      <c r="V77" s="3" t="n">
        <f aca="false">SUM(V76)</f>
        <v>-1237829</v>
      </c>
    </row>
    <row r="78" customFormat="false" ht="11.25" hidden="false" customHeight="false" outlineLevel="0" collapsed="false">
      <c r="D78" s="3"/>
      <c r="E78" s="3"/>
      <c r="Q78" s="3"/>
      <c r="R78" s="3"/>
      <c r="S78" s="46"/>
      <c r="T78" s="2"/>
      <c r="V78" s="22"/>
    </row>
    <row r="79" customFormat="false" ht="11.25" hidden="false" customHeight="false" outlineLevel="0" collapsed="false">
      <c r="D79" s="3"/>
      <c r="E79" s="3"/>
      <c r="Q79" s="3"/>
      <c r="R79" s="3"/>
      <c r="S79" s="32"/>
      <c r="V79" s="3"/>
    </row>
    <row r="80" customFormat="false" ht="11.25" hidden="false" customHeight="false" outlineLevel="0" collapsed="false">
      <c r="D80" s="3"/>
      <c r="E80" s="3"/>
      <c r="Q80" s="3"/>
      <c r="R80" s="3"/>
      <c r="S80" s="32"/>
      <c r="V80" s="3"/>
    </row>
    <row r="81" customFormat="false" ht="11.25" hidden="false" customHeight="false" outlineLevel="0" collapsed="false">
      <c r="D81" s="3"/>
      <c r="E81" s="3"/>
      <c r="Q81" s="3"/>
      <c r="R81" s="3"/>
      <c r="S81" s="36"/>
      <c r="T81" s="29"/>
      <c r="V81" s="3"/>
    </row>
    <row r="82" customFormat="false" ht="19.5" hidden="false" customHeight="true" outlineLevel="0" collapsed="false">
      <c r="A82" s="19" t="s">
        <v>67</v>
      </c>
      <c r="D82" s="47"/>
      <c r="E82" s="48" t="n">
        <f aca="false">+E14+E24+E32+E56+E69+E40+E52+E74+E77</f>
        <v>-470</v>
      </c>
      <c r="F82" s="48" t="n">
        <f aca="false">+F14+F24+F32+F56+F69+F40+F52+F74+F77</f>
        <v>0</v>
      </c>
      <c r="G82" s="48" t="n">
        <f aca="false">+G14+G24+G32+G56+G69+G40+G52+G74+G77</f>
        <v>0</v>
      </c>
      <c r="H82" s="48" t="n">
        <f aca="false">+H14+H24+H32+H56+H69+H40+H52+H74+H77</f>
        <v>0</v>
      </c>
      <c r="I82" s="48" t="n">
        <f aca="false">+I14+I24+I32+I56+I69+I40+I52+I74+I77</f>
        <v>0</v>
      </c>
      <c r="J82" s="48" t="n">
        <f aca="false">+J14+J24+J32+J56+J69+J40+J52+J74+J77</f>
        <v>-20</v>
      </c>
      <c r="K82" s="48" t="n">
        <f aca="false">+K14+K24+K32+K56+K69+K40+K52+K74+K77</f>
        <v>0</v>
      </c>
      <c r="L82" s="48" t="n">
        <f aca="false">+L14+L24+L32+L56+L69+L40+L52+L74+L77</f>
        <v>-37</v>
      </c>
      <c r="M82" s="48" t="n">
        <f aca="false">+M14+M24+M32+M56+M69+M40+M52+M74+M77</f>
        <v>-152622</v>
      </c>
      <c r="N82" s="48" t="n">
        <f aca="false">+N14+N24+N32+N56+N69+N40+N52+N74+N77</f>
        <v>790715</v>
      </c>
      <c r="O82" s="48" t="n">
        <f aca="false">+O14+O24+O32+O56+O69+O40+O52+O74+O77</f>
        <v>880279.77</v>
      </c>
      <c r="P82" s="48" t="n">
        <f aca="false">+P14+P24+P32+P56+P69+P40+P52+P74+P77</f>
        <v>827310.840000001</v>
      </c>
      <c r="Q82" s="48" t="n">
        <f aca="false">+Q14+Q24+Q32+Q56+Q69+Q40+Q52+Q74+Q77</f>
        <v>1469174</v>
      </c>
      <c r="R82" s="48" t="n">
        <f aca="false">+R14+R24+R32+R56+R69+R40+R52+R74+R77</f>
        <v>9826014</v>
      </c>
      <c r="S82" s="48" t="n">
        <f aca="false">+S14+S24+S32+S56+S69+S40+S52+S74+S77</f>
        <v>89162</v>
      </c>
      <c r="T82" s="48" t="n">
        <f aca="false">+T14+T24+T32+T56+T69+T40+T52+T74+T77</f>
        <v>7270581</v>
      </c>
      <c r="V82" s="48" t="n">
        <f aca="false">+V14+V24+V32+V56+V69+V40+V52+V74+V77</f>
        <v>21000087.61</v>
      </c>
    </row>
    <row r="83" customFormat="false" ht="12" hidden="false" customHeight="false" outlineLevel="0" collapsed="false">
      <c r="D83" s="47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47"/>
      <c r="V83" s="20"/>
    </row>
    <row r="84" customFormat="false" ht="11.25" hidden="false" customHeight="false" outlineLevel="0" collapsed="false">
      <c r="A84" s="19" t="s">
        <v>68</v>
      </c>
      <c r="D84" s="47"/>
      <c r="E84" s="20" t="n">
        <f aca="false">+E7-E82</f>
        <v>0</v>
      </c>
      <c r="F84" s="20" t="n">
        <f aca="false">+F7-F82</f>
        <v>0</v>
      </c>
      <c r="G84" s="20" t="n">
        <f aca="false">+G7-G82</f>
        <v>0</v>
      </c>
      <c r="H84" s="20" t="n">
        <f aca="false">+H7-H82</f>
        <v>0</v>
      </c>
      <c r="I84" s="20" t="n">
        <f aca="false">+I7-I82</f>
        <v>0</v>
      </c>
      <c r="J84" s="20" t="n">
        <f aca="false">+J7-J82</f>
        <v>0</v>
      </c>
      <c r="K84" s="20" t="n">
        <f aca="false">+K7-K82</f>
        <v>0</v>
      </c>
      <c r="L84" s="20" t="n">
        <f aca="false">+L7-L82</f>
        <v>0</v>
      </c>
      <c r="M84" s="20" t="n">
        <f aca="false">+M7-M82</f>
        <v>0</v>
      </c>
      <c r="N84" s="20" t="n">
        <f aca="false">+N7-N82</f>
        <v>0</v>
      </c>
      <c r="O84" s="20" t="n">
        <f aca="false">+O7-O82</f>
        <v>0.230000000447035</v>
      </c>
      <c r="P84" s="20" t="n">
        <f aca="false">+P7-P82</f>
        <v>91082.1599999992</v>
      </c>
      <c r="Q84" s="20" t="n">
        <f aca="false">+Q7-Q82</f>
        <v>456</v>
      </c>
      <c r="R84" s="20" t="n">
        <f aca="false">+R7-R82</f>
        <v>87800</v>
      </c>
      <c r="S84" s="20" t="n">
        <f aca="false">+S7-S82</f>
        <v>10213</v>
      </c>
      <c r="T84" s="20" t="n">
        <f aca="false">+T7-T82</f>
        <v>0</v>
      </c>
      <c r="V84" s="20" t="n">
        <f aca="false">+V7-V82</f>
        <v>189551.390000001</v>
      </c>
    </row>
    <row r="85" customFormat="false" ht="11.25" hidden="false" customHeight="false" outlineLevel="0" collapsed="false">
      <c r="V85" s="49"/>
    </row>
    <row r="86" customFormat="false" ht="11.25" hidden="false" customHeight="false" outlineLevel="0" collapsed="false">
      <c r="K86" s="50"/>
      <c r="L86" s="1"/>
      <c r="M86" s="1"/>
      <c r="N86" s="1"/>
      <c r="O86" s="1"/>
      <c r="P86" s="51"/>
      <c r="S86" s="49"/>
      <c r="T86" s="49"/>
      <c r="U86" s="49"/>
    </row>
    <row r="87" customFormat="false" ht="11.25" hidden="false" customHeight="false" outlineLevel="0" collapsed="false">
      <c r="K87" s="51"/>
      <c r="L87" s="51"/>
      <c r="M87" s="1"/>
      <c r="N87" s="1"/>
      <c r="O87" s="1"/>
      <c r="P87" s="51"/>
    </row>
    <row r="90" customFormat="false" ht="11.25" hidden="false" customHeight="false" outlineLevel="0" collapsed="false">
      <c r="M90" s="52"/>
      <c r="N90" s="52"/>
    </row>
    <row r="91" customFormat="false" ht="11.25" hidden="false" customHeight="false" outlineLevel="0" collapsed="false">
      <c r="Q91" s="49"/>
    </row>
    <row r="93" customFormat="false" ht="11.25" hidden="false" customHeight="false" outlineLevel="0" collapsed="false">
      <c r="M93" s="52"/>
      <c r="N93" s="52"/>
    </row>
  </sheetData>
  <mergeCells count="4">
    <mergeCell ref="A1:S1"/>
    <mergeCell ref="A2:S2"/>
    <mergeCell ref="A3:S3"/>
    <mergeCell ref="A4:S4"/>
  </mergeCells>
  <printOptions headings="false" gridLines="false" gridLinesSet="true" horizontalCentered="true" verticalCentered="false"/>
  <pageMargins left="0" right="0" top="0.5" bottom="0.5" header="0.511811023622047" footer="0.5"/>
  <pageSetup paperSize="1" scale="100" fitToWidth="1" fitToHeight="1" pageOrder="downThenOver" orientation="landscape" blackAndWhite="false" draft="false" cellComments="atEnd" horizontalDpi="300" verticalDpi="300" copies="1"/>
  <headerFooter differentFirst="false" differentOddEven="false">
    <oddHeader/>
    <oddFooter>&amp;R&amp;D &amp;T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1999-07-28T20:04:37Z</dcterms:created>
  <dc:creator>msanch2</dc:creator>
  <dc:description/>
  <dc:language>en-US</dc:language>
  <cp:lastModifiedBy>mbowen</cp:lastModifiedBy>
  <cp:lastPrinted>2001-04-30T20:59:22Z</cp:lastPrinted>
  <dcterms:modified xsi:type="dcterms:W3CDTF">2001-04-30T21:21:50Z</dcterms:modified>
  <cp:revision>0</cp:revision>
  <dc:subject/>
  <dc:title/>
</cp:coreProperties>
</file>