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glethorp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<sst xmlns="http://schemas.openxmlformats.org/spreadsheetml/2006/main" count="88" uniqueCount="53">
  <si>
    <t xml:space="preserve">Bill To:</t>
  </si>
  <si>
    <t xml:space="preserve">Remit To:</t>
  </si>
  <si>
    <t xml:space="preserve">Invoice Number:</t>
  </si>
  <si>
    <t xml:space="preserve">OPC2011SA</t>
  </si>
  <si>
    <t xml:space="preserve">OGLETHORPE POWER CORPORATION</t>
  </si>
  <si>
    <t xml:space="preserve">Enron North America Corp.</t>
  </si>
  <si>
    <t xml:space="preserve">Delivery Period:</t>
  </si>
  <si>
    <t xml:space="preserve">2100 EXCHANGE PL</t>
  </si>
  <si>
    <t xml:space="preserve">Bank:  Nations Bank</t>
  </si>
  <si>
    <t xml:space="preserve">TUCKER, GA 30085</t>
  </si>
  <si>
    <t xml:space="preserve">ABA:    111000012</t>
  </si>
  <si>
    <t xml:space="preserve">Invoice Date:</t>
  </si>
  <si>
    <t xml:space="preserve">12/27</t>
  </si>
  <si>
    <t xml:space="preserve">Acct:    3750494099</t>
  </si>
  <si>
    <t xml:space="preserve">Due Date:</t>
  </si>
  <si>
    <t xml:space="preserve">01/10/00</t>
  </si>
  <si>
    <t xml:space="preserve">Contact:  DOUG JONES</t>
  </si>
  <si>
    <t xml:space="preserve">Contact:</t>
  </si>
  <si>
    <t xml:space="preserve">Darla Saucier</t>
  </si>
  <si>
    <t xml:space="preserve">Payment Method:</t>
  </si>
  <si>
    <t xml:space="preserve">Wire</t>
  </si>
  <si>
    <t xml:space="preserve">Phone: (770) 270-7436</t>
  </si>
  <si>
    <t xml:space="preserve">Telephone:</t>
  </si>
  <si>
    <t xml:space="preserve">(713) 853-4561</t>
  </si>
  <si>
    <t xml:space="preserve">Fax: (770) 270-7460</t>
  </si>
  <si>
    <t xml:space="preserve">Fax: </t>
  </si>
  <si>
    <t xml:space="preserve">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</si>
  <si>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</si>
  <si>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</si>
  <si>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</si>
  <si>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</si>
  <si>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Pipeline</t>
  </si>
  <si>
    <t xml:space="preserve">Point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</si>
  <si>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</si>
  <si>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</si>
  <si>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</si>
  <si>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</si>
  <si>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</si>
  <si>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</si>
  <si>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</si>
  <si>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</si>
  <si>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</si>
  <si>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</t>
  </si>
  <si>
    <t xml:space="preserve">TRCO</t>
  </si>
  <si>
    <t xml:space="preserve">3162-Doyle</t>
  </si>
  <si>
    <t xml:space="preserve">Demand Charges</t>
  </si>
  <si>
    <t xml:space="preserve">Cost Of Gas</t>
  </si>
  <si>
    <t xml:space="preserve">Mmbtu</t>
  </si>
  <si>
    <t xml:space="preserve">Pre-tax Sub-total:</t>
  </si>
  <si>
    <t xml:space="preserve">6991-Station 85</t>
  </si>
  <si>
    <t xml:space="preserve">Transport</t>
  </si>
  <si>
    <t xml:space="preserve">Total for November:</t>
  </si>
  <si>
    <t xml:space="preserve">Grand Total for Oglethorpe: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</si>
</sst>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"/>
    <numFmt numFmtId="166" formatCode="0,000"/>
    <numFmt numFmtId="167" formatCode="\$#,##0.00"/>
    <numFmt numFmtId="168" formatCode="[$$-409]#,##0.00"/>
    <numFmt numFmtId="169" formatCode="[$-409]mmm\-yy"/>
    <numFmt numFmtId="170" formatCode="@"/>
    <numFmt numFmtId="171" formatCode="\$#,##0.000"/>
    <numFmt numFmtId="172" formatCode="\$#,##0.0000"/>
    <numFmt numFmtId="173" formatCode="\$#,##0.00_);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u val="single"/>
      <sz val="8"/>
      <name val="Arial"/>
      <family val="2"/>
    </font>
    <font>
      <b val="true"/>
      <sz val="8"/>
      <name val="Arial Narrow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3" fontId="7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85"/>
    <col collapsed="false" customWidth="false" hidden="false" outlineLevel="0" max="3" min="2" style="2" width="9.14"/>
    <col collapsed="false" customWidth="true" hidden="false" outlineLevel="0" max="4" min="4" style="3" width="8.28"/>
    <col collapsed="false" customWidth="true" hidden="false" outlineLevel="0" max="5" min="5" style="4" width="16.42"/>
    <col collapsed="false" customWidth="true" hidden="false" outlineLevel="0" max="6" min="6" style="4" width="11.13"/>
    <col collapsed="false" customWidth="true" hidden="false" outlineLevel="0" max="7" min="7" style="3" width="8.85"/>
    <col collapsed="false" customWidth="true" hidden="false" outlineLevel="0" max="8" min="8" style="3" width="10.99"/>
    <col collapsed="false" customWidth="true" hidden="false" outlineLevel="0" max="9" min="9" style="5" width="8.7"/>
    <col collapsed="false" customWidth="true" hidden="false" outlineLevel="0" max="10" min="10" style="3" width="8.14"/>
    <col collapsed="false" customWidth="true" hidden="false" outlineLevel="0" max="11" min="11" style="3" width="2.28"/>
    <col collapsed="false" customWidth="true" hidden="false" outlineLevel="0" max="12" min="12" style="6" width="11.28"/>
    <col collapsed="false" customWidth="true" hidden="false" outlineLevel="0" max="13" min="13" style="3" width="6.41"/>
    <col collapsed="false" customWidth="true" hidden="false" outlineLevel="0" max="14" min="14" style="7" width="9.99"/>
    <col collapsed="false" customWidth="true" hidden="false" outlineLevel="0" max="15" min="15" style="6" width="13.41"/>
    <col collapsed="false" customWidth="false" hidden="false" outlineLevel="0" max="257" min="16" style="1" width="9.14"/>
  </cols>
  <sheetData>
    <row r="1" customFormat="false" ht="13.5" hidden="false" customHeight="false" outlineLevel="0" collapsed="false">
      <c r="A1" s="0"/>
      <c r="E1" s="8" t="s">
        <v>0</v>
      </c>
      <c r="F1" s="9"/>
      <c r="G1" s="10"/>
      <c r="H1" s="8" t="s">
        <v>1</v>
      </c>
      <c r="I1" s="9"/>
      <c r="J1" s="9"/>
      <c r="K1" s="9"/>
      <c r="L1" s="11" t="s">
        <v>2</v>
      </c>
      <c r="M1" s="9"/>
      <c r="N1" s="9" t="s">
        <v>3</v>
      </c>
      <c r="O1" s="12"/>
    </row>
    <row r="2" customFormat="false" ht="11.25" hidden="false" customHeight="false" outlineLevel="0" collapsed="false">
      <c r="E2" s="13" t="s">
        <v>4</v>
      </c>
      <c r="F2" s="14"/>
      <c r="G2" s="15"/>
      <c r="H2" s="13" t="s">
        <v>5</v>
      </c>
      <c r="I2" s="14"/>
      <c r="J2" s="14"/>
      <c r="K2" s="14"/>
      <c r="L2" s="13" t="s">
        <v>6</v>
      </c>
      <c r="M2" s="14"/>
      <c r="N2" s="16" t="n">
        <v>36831</v>
      </c>
      <c r="O2" s="17"/>
    </row>
    <row r="3" customFormat="false" ht="11.25" hidden="false" customHeight="false" outlineLevel="0" collapsed="false">
      <c r="E3" s="13" t="s">
        <v>7</v>
      </c>
      <c r="F3" s="14"/>
      <c r="G3" s="15"/>
      <c r="H3" s="13" t="s">
        <v>8</v>
      </c>
      <c r="I3" s="14"/>
      <c r="J3" s="14"/>
      <c r="K3" s="14"/>
      <c r="L3" s="13"/>
      <c r="M3" s="14"/>
      <c r="N3" s="14"/>
      <c r="O3" s="17"/>
    </row>
    <row r="4" customFormat="false" ht="11.25" hidden="false" customHeight="false" outlineLevel="0" collapsed="false">
      <c r="E4" s="13" t="s">
        <v>9</v>
      </c>
      <c r="F4" s="14"/>
      <c r="G4" s="15"/>
      <c r="H4" s="13" t="s">
        <v>10</v>
      </c>
      <c r="I4" s="14"/>
      <c r="J4" s="14"/>
      <c r="K4" s="14"/>
      <c r="L4" s="13" t="s">
        <v>11</v>
      </c>
      <c r="M4" s="14"/>
      <c r="N4" s="18" t="s">
        <v>12</v>
      </c>
      <c r="O4" s="17"/>
    </row>
    <row r="5" customFormat="false" ht="11.25" hidden="false" customHeight="false" outlineLevel="0" collapsed="false">
      <c r="E5" s="13"/>
      <c r="F5" s="14"/>
      <c r="G5" s="15"/>
      <c r="H5" s="13" t="s">
        <v>13</v>
      </c>
      <c r="I5" s="14"/>
      <c r="J5" s="14"/>
      <c r="K5" s="14"/>
      <c r="L5" s="13"/>
      <c r="M5" s="14"/>
      <c r="N5" s="18"/>
      <c r="O5" s="17"/>
    </row>
    <row r="6" customFormat="false" ht="11.25" hidden="false" customHeight="false" outlineLevel="0" collapsed="false">
      <c r="E6" s="13"/>
      <c r="F6" s="14"/>
      <c r="G6" s="15"/>
      <c r="H6" s="13"/>
      <c r="I6" s="14"/>
      <c r="J6" s="14"/>
      <c r="K6" s="14"/>
      <c r="L6" s="13" t="s">
        <v>14</v>
      </c>
      <c r="M6" s="14"/>
      <c r="N6" s="18" t="s">
        <v>15</v>
      </c>
      <c r="O6" s="17"/>
    </row>
    <row r="7" customFormat="false" ht="11.25" hidden="false" customHeight="false" outlineLevel="0" collapsed="false">
      <c r="E7" s="13" t="s">
        <v>16</v>
      </c>
      <c r="F7" s="14"/>
      <c r="G7" s="15"/>
      <c r="H7" s="13" t="s">
        <v>17</v>
      </c>
      <c r="I7" s="14" t="s">
        <v>18</v>
      </c>
      <c r="J7" s="14"/>
      <c r="K7" s="14"/>
      <c r="L7" s="13" t="s">
        <v>19</v>
      </c>
      <c r="M7" s="14"/>
      <c r="N7" s="14" t="s">
        <v>20</v>
      </c>
      <c r="O7" s="17"/>
    </row>
    <row r="8" customFormat="false" ht="11.25" hidden="false" customHeight="false" outlineLevel="0" collapsed="false">
      <c r="E8" s="13" t="s">
        <v>21</v>
      </c>
      <c r="F8" s="14"/>
      <c r="G8" s="15"/>
      <c r="H8" s="13" t="s">
        <v>22</v>
      </c>
      <c r="I8" s="14" t="s">
        <v>23</v>
      </c>
      <c r="J8" s="14"/>
      <c r="K8" s="14"/>
      <c r="L8" s="13"/>
      <c r="M8" s="14"/>
      <c r="N8" s="14"/>
      <c r="O8" s="15"/>
    </row>
    <row r="9" customFormat="false" ht="13.5" hidden="false" customHeight="false" outlineLevel="0" collapsed="false">
      <c r="A9" s="19"/>
      <c r="B9" s="20" t="s">
        <v>5</v>
      </c>
      <c r="E9" s="21" t="s">
        <v>24</v>
      </c>
      <c r="F9" s="22"/>
      <c r="G9" s="23"/>
      <c r="H9" s="21" t="s">
        <v>25</v>
      </c>
      <c r="I9" s="22" t="s">
        <v>26</v>
      </c>
      <c r="J9" s="22"/>
      <c r="K9" s="22"/>
      <c r="L9" s="21"/>
      <c r="M9" s="22"/>
      <c r="N9" s="22"/>
      <c r="O9" s="23"/>
    </row>
    <row r="10" customFormat="false" ht="3.75" hidden="false" customHeight="true" outlineLevel="0" collapsed="false">
      <c r="A10" s="24"/>
      <c r="B10" s="25"/>
      <c r="C10" s="25"/>
      <c r="D10" s="26"/>
      <c r="E10" s="26"/>
      <c r="F10" s="26"/>
      <c r="G10" s="26"/>
      <c r="H10" s="26"/>
      <c r="I10" s="27"/>
      <c r="J10" s="26"/>
      <c r="K10" s="26"/>
      <c r="L10" s="28"/>
      <c r="M10" s="26"/>
    </row>
    <row r="11" customFormat="false" ht="12" hidden="false" customHeight="false" outlineLevel="0" collapsed="false">
      <c r="A11" s="29" t="s">
        <v>27</v>
      </c>
      <c r="B11" s="30"/>
      <c r="C11" s="30"/>
      <c r="D11" s="31"/>
      <c r="E11" s="31"/>
      <c r="F11" s="31"/>
      <c r="G11" s="31"/>
      <c r="H11" s="31"/>
      <c r="I11" s="32"/>
      <c r="J11" s="31"/>
      <c r="K11" s="31"/>
      <c r="L11" s="33"/>
      <c r="M11" s="31"/>
      <c r="N11" s="34"/>
      <c r="O11" s="33"/>
    </row>
    <row r="12" customFormat="false" ht="11.25" hidden="false" customHeight="false" outlineLevel="0" collapsed="false">
      <c r="A12" s="35" t="s">
        <v>28</v>
      </c>
      <c r="B12" s="36" t="s">
        <v>29</v>
      </c>
      <c r="C12" s="36" t="s">
        <v>30</v>
      </c>
      <c r="D12" s="37" t="s">
        <v>31</v>
      </c>
      <c r="E12" s="37" t="s">
        <v>32</v>
      </c>
      <c r="F12" s="37" t="s">
        <v>33</v>
      </c>
      <c r="G12" s="37" t="s">
        <v>34</v>
      </c>
      <c r="H12" s="37" t="s">
        <v>35</v>
      </c>
      <c r="I12" s="38" t="s">
        <v>36</v>
      </c>
      <c r="J12" s="37" t="s">
        <v>37</v>
      </c>
      <c r="K12" s="37"/>
      <c r="L12" s="39" t="s">
        <v>38</v>
      </c>
      <c r="M12" s="37" t="s">
        <v>39</v>
      </c>
      <c r="N12" s="40" t="s">
        <v>40</v>
      </c>
      <c r="O12" s="39" t="s">
        <v>41</v>
      </c>
    </row>
    <row r="14" customFormat="false" ht="11.25" hidden="false" customHeight="false" outlineLevel="0" collapsed="false">
      <c r="A14" s="41" t="s">
        <v>6</v>
      </c>
      <c r="C14" s="42" t="n">
        <v>36831</v>
      </c>
      <c r="E14" s="43" t="s">
        <v>42</v>
      </c>
      <c r="F14" s="3" t="n">
        <v>96039996</v>
      </c>
      <c r="H14" s="43"/>
    </row>
    <row r="15" customFormat="false" ht="22.5" hidden="false" customHeight="false" outlineLevel="0" collapsed="false">
      <c r="B15" s="2" t="n">
        <v>36831</v>
      </c>
      <c r="C15" s="2" t="n">
        <v>36831</v>
      </c>
      <c r="D15" s="3" t="s">
        <v>43</v>
      </c>
      <c r="E15" s="4" t="s">
        <v>44</v>
      </c>
      <c r="F15" s="4" t="s">
        <v>45</v>
      </c>
      <c r="G15" s="3" t="n">
        <v>461270</v>
      </c>
      <c r="I15" s="5" t="n">
        <v>0</v>
      </c>
      <c r="J15" s="3" t="n">
        <v>0</v>
      </c>
      <c r="L15" s="44" t="n">
        <v>0</v>
      </c>
      <c r="N15" s="7" t="n">
        <v>93835</v>
      </c>
      <c r="O15" s="45" t="n">
        <v>93835</v>
      </c>
    </row>
    <row r="16" customFormat="false" ht="11.25" hidden="false" customHeight="false" outlineLevel="0" collapsed="false">
      <c r="L16" s="44"/>
      <c r="O16" s="45"/>
    </row>
    <row r="17" customFormat="false" ht="11.25" hidden="false" customHeight="false" outlineLevel="0" collapsed="false">
      <c r="B17" s="2" t="n">
        <v>36851</v>
      </c>
      <c r="C17" s="2" t="n">
        <v>36851</v>
      </c>
      <c r="D17" s="3" t="s">
        <v>43</v>
      </c>
      <c r="E17" s="4" t="s">
        <v>44</v>
      </c>
      <c r="F17" s="4" t="s">
        <v>46</v>
      </c>
      <c r="G17" s="3" t="n">
        <v>495341</v>
      </c>
      <c r="I17" s="5" t="n">
        <v>15000</v>
      </c>
      <c r="L17" s="46" t="n">
        <v>7.55</v>
      </c>
      <c r="M17" s="3" t="s">
        <v>47</v>
      </c>
      <c r="N17" s="7" t="n">
        <f aca="false">ROUND(+L17*I17,2)</f>
        <v>113250</v>
      </c>
      <c r="O17" s="45" t="n">
        <f aca="false">+N17</f>
        <v>113250</v>
      </c>
    </row>
    <row r="18" customFormat="false" ht="11.25" hidden="false" customHeight="false" outlineLevel="0" collapsed="false">
      <c r="B18" s="2" t="n">
        <v>36851</v>
      </c>
      <c r="C18" s="2" t="n">
        <v>36851</v>
      </c>
      <c r="D18" s="3" t="s">
        <v>43</v>
      </c>
      <c r="E18" s="4" t="s">
        <v>44</v>
      </c>
      <c r="F18" s="4" t="s">
        <v>46</v>
      </c>
      <c r="G18" s="3" t="n">
        <v>498011</v>
      </c>
      <c r="I18" s="5" t="n">
        <v>14000</v>
      </c>
      <c r="L18" s="46" t="n">
        <v>7.84</v>
      </c>
      <c r="M18" s="3" t="s">
        <v>47</v>
      </c>
      <c r="N18" s="7" t="n">
        <f aca="false">ROUND(+L18*I18,2)</f>
        <v>109760</v>
      </c>
      <c r="O18" s="45" t="n">
        <f aca="false">+N18</f>
        <v>109760</v>
      </c>
    </row>
    <row r="19" customFormat="false" ht="11.25" hidden="false" customHeight="false" outlineLevel="0" collapsed="false">
      <c r="H19" s="47" t="s">
        <v>48</v>
      </c>
      <c r="I19" s="48" t="n">
        <f aca="false">SUM(I17:I18)</f>
        <v>29000</v>
      </c>
      <c r="L19" s="44"/>
      <c r="O19" s="49" t="n">
        <f aca="false">SUM(O17:O18)</f>
        <v>223010</v>
      </c>
    </row>
    <row r="20" customFormat="false" ht="11.25" hidden="false" customHeight="false" outlineLevel="0" collapsed="false">
      <c r="O20" s="45"/>
    </row>
    <row r="21" customFormat="false" ht="11.25" hidden="false" customHeight="false" outlineLevel="0" collapsed="false">
      <c r="B21" s="2" t="n">
        <v>36831</v>
      </c>
      <c r="C21" s="2" t="n">
        <v>36831</v>
      </c>
      <c r="D21" s="3" t="s">
        <v>43</v>
      </c>
      <c r="E21" s="4" t="s">
        <v>49</v>
      </c>
      <c r="F21" s="4" t="s">
        <v>46</v>
      </c>
      <c r="G21" s="3" t="n">
        <v>460440</v>
      </c>
      <c r="I21" s="5" t="n">
        <v>16000</v>
      </c>
      <c r="L21" s="46" t="n">
        <f aca="false">4.425+0.05</f>
        <v>4.475</v>
      </c>
      <c r="M21" s="3" t="s">
        <v>47</v>
      </c>
      <c r="N21" s="7" t="n">
        <f aca="false">ROUND(+L21*I21,2)</f>
        <v>71600</v>
      </c>
      <c r="O21" s="45" t="n">
        <f aca="false">+N21</f>
        <v>71600</v>
      </c>
    </row>
    <row r="22" customFormat="false" ht="11.25" hidden="false" customHeight="false" outlineLevel="0" collapsed="false">
      <c r="B22" s="2" t="n">
        <v>36832</v>
      </c>
      <c r="C22" s="2" t="n">
        <v>36832</v>
      </c>
      <c r="D22" s="3" t="s">
        <v>43</v>
      </c>
      <c r="E22" s="4" t="s">
        <v>49</v>
      </c>
      <c r="F22" s="4" t="s">
        <v>46</v>
      </c>
      <c r="G22" s="3" t="n">
        <v>460440</v>
      </c>
      <c r="I22" s="5" t="n">
        <v>16000</v>
      </c>
      <c r="L22" s="46" t="n">
        <f aca="false">4.425+0.05</f>
        <v>4.475</v>
      </c>
      <c r="M22" s="3" t="s">
        <v>47</v>
      </c>
      <c r="N22" s="7" t="n">
        <f aca="false">ROUND(+L22*I22,2)</f>
        <v>71600</v>
      </c>
      <c r="O22" s="45" t="n">
        <f aca="false">+N22</f>
        <v>71600</v>
      </c>
    </row>
    <row r="23" customFormat="false" ht="11.25" hidden="false" customHeight="false" outlineLevel="0" collapsed="false">
      <c r="B23" s="2" t="n">
        <v>36833</v>
      </c>
      <c r="C23" s="2" t="n">
        <v>36833</v>
      </c>
      <c r="D23" s="3" t="s">
        <v>43</v>
      </c>
      <c r="E23" s="4" t="s">
        <v>49</v>
      </c>
      <c r="F23" s="4" t="s">
        <v>46</v>
      </c>
      <c r="G23" s="3" t="n">
        <v>460440</v>
      </c>
      <c r="I23" s="5" t="n">
        <v>16000</v>
      </c>
      <c r="L23" s="46" t="n">
        <f aca="false">4.52+0.05</f>
        <v>4.57</v>
      </c>
      <c r="M23" s="3" t="s">
        <v>47</v>
      </c>
      <c r="N23" s="7" t="n">
        <f aca="false">ROUND(+L23*I23,2)</f>
        <v>73120</v>
      </c>
      <c r="O23" s="45" t="n">
        <f aca="false">+N23</f>
        <v>73120</v>
      </c>
    </row>
    <row r="24" customFormat="false" ht="11.25" hidden="false" customHeight="false" outlineLevel="0" collapsed="false">
      <c r="B24" s="2" t="n">
        <v>36858</v>
      </c>
      <c r="C24" s="2" t="n">
        <v>36858</v>
      </c>
      <c r="D24" s="3" t="s">
        <v>43</v>
      </c>
      <c r="E24" s="4" t="s">
        <v>49</v>
      </c>
      <c r="F24" s="4" t="s">
        <v>46</v>
      </c>
      <c r="G24" s="3" t="n">
        <v>460440</v>
      </c>
      <c r="I24" s="5" t="n">
        <v>2323</v>
      </c>
      <c r="L24" s="46" t="n">
        <f aca="false">6.28+0.05</f>
        <v>6.33</v>
      </c>
      <c r="M24" s="3" t="s">
        <v>47</v>
      </c>
      <c r="N24" s="7" t="n">
        <f aca="false">ROUND(+L24*I24,2)</f>
        <v>14704.59</v>
      </c>
      <c r="O24" s="45" t="n">
        <f aca="false">+N24</f>
        <v>14704.59</v>
      </c>
    </row>
    <row r="25" customFormat="false" ht="11.25" hidden="false" customHeight="false" outlineLevel="0" collapsed="false">
      <c r="B25" s="2" t="n">
        <v>36859</v>
      </c>
      <c r="C25" s="2" t="n">
        <v>36859</v>
      </c>
      <c r="D25" s="3" t="s">
        <v>43</v>
      </c>
      <c r="E25" s="4" t="s">
        <v>49</v>
      </c>
      <c r="F25" s="4" t="s">
        <v>46</v>
      </c>
      <c r="G25" s="3" t="n">
        <v>460440</v>
      </c>
      <c r="I25" s="5" t="n">
        <v>2323</v>
      </c>
      <c r="L25" s="46" t="n">
        <f aca="false">5.975+0.05</f>
        <v>6.025</v>
      </c>
      <c r="M25" s="3" t="s">
        <v>47</v>
      </c>
      <c r="N25" s="7" t="n">
        <f aca="false">ROUND(+L25*I25,2)</f>
        <v>13996.08</v>
      </c>
      <c r="O25" s="45" t="n">
        <f aca="false">+N25</f>
        <v>13996.08</v>
      </c>
    </row>
    <row r="26" customFormat="false" ht="11.25" hidden="false" customHeight="false" outlineLevel="0" collapsed="false">
      <c r="B26" s="2" t="n">
        <v>36860</v>
      </c>
      <c r="C26" s="2" t="n">
        <v>36860</v>
      </c>
      <c r="D26" s="3" t="s">
        <v>43</v>
      </c>
      <c r="E26" s="4" t="s">
        <v>49</v>
      </c>
      <c r="F26" s="4" t="s">
        <v>46</v>
      </c>
      <c r="G26" s="3" t="n">
        <v>460440</v>
      </c>
      <c r="I26" s="5" t="n">
        <v>2300</v>
      </c>
      <c r="L26" s="46" t="n">
        <f aca="false">5.95+0.05</f>
        <v>6</v>
      </c>
      <c r="M26" s="3" t="s">
        <v>47</v>
      </c>
      <c r="N26" s="7" t="n">
        <f aca="false">ROUND(+L26*I26,2)</f>
        <v>13800</v>
      </c>
      <c r="O26" s="45" t="n">
        <f aca="false">+N26</f>
        <v>13800</v>
      </c>
    </row>
    <row r="27" customFormat="false" ht="11.25" hidden="false" customHeight="false" outlineLevel="0" collapsed="false">
      <c r="H27" s="47" t="s">
        <v>48</v>
      </c>
      <c r="I27" s="48" t="n">
        <f aca="false">SUM(I21:I26)</f>
        <v>54946</v>
      </c>
      <c r="L27" s="44"/>
      <c r="O27" s="49" t="n">
        <f aca="false">SUM(O21:O26)</f>
        <v>258820.67</v>
      </c>
    </row>
    <row r="28" customFormat="false" ht="11.25" hidden="false" customHeight="false" outlineLevel="0" collapsed="false">
      <c r="H28" s="47"/>
      <c r="I28" s="27"/>
      <c r="L28" s="44"/>
      <c r="O28" s="50"/>
    </row>
    <row r="29" customFormat="false" ht="11.25" hidden="false" customHeight="false" outlineLevel="0" collapsed="false">
      <c r="B29" s="2" t="n">
        <v>36831</v>
      </c>
      <c r="C29" s="2" t="n">
        <v>36860</v>
      </c>
      <c r="D29" s="3" t="s">
        <v>43</v>
      </c>
      <c r="F29" s="4" t="s">
        <v>50</v>
      </c>
      <c r="G29" s="3" t="n">
        <v>460623</v>
      </c>
      <c r="I29" s="5" t="n">
        <v>53912</v>
      </c>
      <c r="L29" s="46" t="n">
        <v>0.1907</v>
      </c>
      <c r="M29" s="3" t="s">
        <v>47</v>
      </c>
      <c r="N29" s="7" t="n">
        <f aca="false">ROUND(+L29*I29,2)</f>
        <v>10281.02</v>
      </c>
      <c r="O29" s="45" t="n">
        <f aca="false">+N29</f>
        <v>10281.02</v>
      </c>
    </row>
    <row r="30" customFormat="false" ht="11.25" hidden="false" customHeight="false" outlineLevel="0" collapsed="false">
      <c r="H30" s="47" t="s">
        <v>48</v>
      </c>
      <c r="I30" s="48" t="n">
        <f aca="false">SUM(I24:I29)</f>
        <v>115804</v>
      </c>
      <c r="L30" s="44"/>
      <c r="O30" s="49" t="n">
        <f aca="false">SUM(O24:O29)</f>
        <v>311602.36</v>
      </c>
    </row>
    <row r="31" customFormat="false" ht="11.25" hidden="false" customHeight="false" outlineLevel="0" collapsed="false">
      <c r="H31" s="47"/>
      <c r="I31" s="27"/>
      <c r="L31" s="44"/>
      <c r="O31" s="50"/>
    </row>
    <row r="32" customFormat="false" ht="11.25" hidden="false" customHeight="false" outlineLevel="0" collapsed="false">
      <c r="H32" s="47"/>
      <c r="I32" s="27"/>
      <c r="L32" s="44"/>
      <c r="O32" s="50"/>
    </row>
    <row r="33" customFormat="false" ht="11.25" hidden="false" customHeight="false" outlineLevel="0" collapsed="false">
      <c r="O33" s="45"/>
    </row>
    <row r="34" customFormat="false" ht="12" hidden="false" customHeight="false" outlineLevel="0" collapsed="false">
      <c r="G34" s="51" t="s">
        <v>51</v>
      </c>
      <c r="I34" s="27"/>
      <c r="N34" s="1"/>
      <c r="O34" s="52" t="n">
        <f aca="false">SUM(O30,O27,O19,O15)</f>
        <v>887268.03</v>
      </c>
    </row>
    <row r="35" customFormat="false" ht="12" hidden="false" customHeight="false" outlineLevel="0" collapsed="false">
      <c r="I35" s="27"/>
    </row>
    <row r="38" customFormat="false" ht="12" hidden="false" customHeight="false" outlineLevel="0" collapsed="false">
      <c r="G38" s="43" t="s">
        <v>52</v>
      </c>
      <c r="O38" s="53" t="n">
        <f aca="false">+O34</f>
        <v>887268.03</v>
      </c>
    </row>
    <row r="39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1999-02-01T11:51:09Z</dcterms:created>
  <dc:creator>plee</dc:creator>
  <dc:description/>
  <dc:language>en-US</dc:language>
  <cp:lastModifiedBy>cgerman</cp:lastModifiedBy>
  <cp:lastPrinted>2000-09-12T16:35:56Z</cp:lastPrinted>
  <cp:revision>0</cp:revision>
  <dc:subject/>
  <dc:title/>
</cp:coreProperties>
</file>