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terna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<sst xmlns="http://schemas.openxmlformats.org/spreadsheetml/2006/main" count="25" uniqueCount="25">
  <si>
    <t xml:space="preserve">DOYLE</t>
  </si>
  <si>
    <t xml:space="preserve">   March    2001</t>
  </si>
  <si>
    <t xml:space="preserve">GAS VOLUMES</t>
  </si>
  <si>
    <t xml:space="preserve">PURCHASE</t>
  </si>
  <si>
    <t xml:space="preserve">TRANSPORT</t>
  </si>
  <si>
    <t xml:space="preserve">PURCHASES</t>
  </si>
  <si>
    <t xml:space="preserve">GD Sta 85 + .05</t>
  </si>
  <si>
    <t xml:space="preserve">COMMODITY</t>
  </si>
  <si>
    <t xml:space="preserve">DAILY TRANS</t>
  </si>
  <si>
    <t xml:space="preserve">DAY AHEAD</t>
  </si>
  <si>
    <t xml:space="preserve">RECEIPT</t>
  </si>
  <si>
    <t xml:space="preserve">DELIVERY</t>
  </si>
  <si>
    <t xml:space="preserve">BURN</t>
  </si>
  <si>
    <t xml:space="preserve">IMBALANCE</t>
  </si>
  <si>
    <t xml:space="preserve">FT</t>
  </si>
  <si>
    <t xml:space="preserve">IT @ .1840</t>
  </si>
  <si>
    <t xml:space="preserve">COST</t>
  </si>
  <si>
    <t xml:space="preserve">DAY</t>
  </si>
  <si>
    <t xml:space="preserve">REQUEST</t>
  </si>
  <si>
    <t xml:space="preserve">zero</t>
  </si>
  <si>
    <t xml:space="preserve">DEL'd x Comm.</t>
  </si>
  <si>
    <t xml:space="preserve">BOLD DATE = PIPELINE ACTUALS</t>
  </si>
  <si>
    <t xml:space="preserve">DAY AHEAD REQUEST = "Schedule 8's" total MW x heat rate estimate of 12.1</t>
  </si>
  <si>
    <t xml:space="preserve">All gas for month purchased delivered…no transport costs or fuel losses.</t>
  </si>
  <si>
    <t xml:space="preserve">Ending balance to be cashed out via Transco's published Z6 IT rate.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</si>
</sst>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0_);[RED]\(0\)"/>
    <numFmt numFmtId="167" formatCode="[$-409]mmm\-yy"/>
    <numFmt numFmtId="168" formatCode="[$-409]d\-mmm"/>
    <numFmt numFmtId="169" formatCode="_(\$* #,##0.00_);_(\$* \(#,##0.00\);_(\$* \-??_);_(@_)"/>
    <numFmt numFmtId="170" formatCode="_(\$* #,##0.0000_);_(\$* \(#,##0.0000\);_(\$* \-??_);_(@_)"/>
    <numFmt numFmtId="171" formatCode="0.00"/>
    <numFmt numFmtId="172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2.28"/>
    <col collapsed="false" customWidth="true" hidden="false" outlineLevel="0" max="3" min="3" style="0" width="10.28"/>
    <col collapsed="false" customWidth="true" hidden="false" outlineLevel="0" max="4" min="4" style="0" width="11.85"/>
    <col collapsed="false" customWidth="true" hidden="false" outlineLevel="0" max="5" min="5" style="0" width="9.56"/>
    <col collapsed="false" customWidth="true" hidden="false" outlineLevel="0" max="6" min="6" style="0" width="12.28"/>
    <col collapsed="false" customWidth="true" hidden="false" outlineLevel="0" max="7" min="7" style="0" width="3.99"/>
    <col collapsed="false" customWidth="true" hidden="false" outlineLevel="0" max="8" min="8" style="1" width="20.41"/>
    <col collapsed="false" customWidth="true" hidden="false" outlineLevel="0" max="9" min="9" style="0" width="3.14"/>
    <col collapsed="false" customWidth="true" hidden="false" outlineLevel="0" max="10" min="10" style="0" width="11.85"/>
    <col collapsed="false" customWidth="true" hidden="false" outlineLevel="0" max="11" min="11" style="0" width="11.99"/>
    <col collapsed="false" customWidth="true" hidden="false" outlineLevel="0" max="12" min="12" style="0" width="15.28"/>
  </cols>
  <sheetData>
    <row r="1" customFormat="false" ht="18" hidden="false" customHeight="false" outlineLevel="0" collapsed="false">
      <c r="A1" s="2" t="s">
        <v>0</v>
      </c>
      <c r="D1" s="3"/>
      <c r="F1" s="4"/>
      <c r="G1" s="4"/>
      <c r="H1" s="5"/>
    </row>
    <row r="2" customFormat="false" ht="15.75" hidden="false" customHeight="false" outlineLevel="0" collapsed="false">
      <c r="A2" s="6" t="s">
        <v>1</v>
      </c>
      <c r="D2" s="3"/>
      <c r="F2" s="4"/>
      <c r="G2" s="4"/>
      <c r="H2" s="5"/>
    </row>
    <row r="3" customFormat="false" ht="15.75" hidden="false" customHeight="false" outlineLevel="0" collapsed="false">
      <c r="A3" s="6"/>
      <c r="D3" s="3"/>
      <c r="F3" s="4"/>
      <c r="G3" s="4"/>
      <c r="H3" s="5"/>
    </row>
    <row r="4" customFormat="false" ht="18" hidden="false" customHeight="false" outlineLevel="0" collapsed="false">
      <c r="A4" s="6"/>
      <c r="B4" s="7" t="s">
        <v>2</v>
      </c>
      <c r="C4" s="7"/>
      <c r="D4" s="7"/>
      <c r="E4" s="7"/>
      <c r="F4" s="7"/>
      <c r="G4" s="8"/>
      <c r="H4" s="7" t="s">
        <v>3</v>
      </c>
      <c r="J4" s="7" t="s">
        <v>4</v>
      </c>
      <c r="K4" s="7"/>
      <c r="L4" s="7"/>
      <c r="M4" s="9"/>
    </row>
    <row r="5" customFormat="false" ht="12.75" hidden="false" customHeight="false" outlineLevel="0" collapsed="false">
      <c r="B5" s="10"/>
      <c r="C5" s="11" t="s">
        <v>5</v>
      </c>
      <c r="D5" s="11"/>
      <c r="E5" s="12"/>
      <c r="F5" s="13"/>
      <c r="G5" s="14"/>
      <c r="H5" s="15" t="s">
        <v>6</v>
      </c>
      <c r="J5" s="16" t="s">
        <v>7</v>
      </c>
      <c r="K5" s="16"/>
      <c r="L5" s="17" t="s">
        <v>8</v>
      </c>
      <c r="M5" s="11"/>
    </row>
    <row r="6" customFormat="false" ht="12.75" hidden="false" customHeight="false" outlineLevel="0" collapsed="false">
      <c r="B6" s="18" t="s">
        <v>9</v>
      </c>
      <c r="C6" s="11" t="s">
        <v>10</v>
      </c>
      <c r="D6" s="19" t="s">
        <v>11</v>
      </c>
      <c r="E6" s="11" t="s">
        <v>12</v>
      </c>
      <c r="F6" s="13" t="s">
        <v>13</v>
      </c>
      <c r="G6" s="14"/>
      <c r="H6" s="15"/>
      <c r="J6" s="20" t="s">
        <v>14</v>
      </c>
      <c r="K6" s="20" t="s">
        <v>15</v>
      </c>
      <c r="L6" s="21" t="s">
        <v>16</v>
      </c>
      <c r="M6" s="11"/>
    </row>
    <row r="7" customFormat="false" ht="12.75" hidden="false" customHeight="false" outlineLevel="0" collapsed="false">
      <c r="A7" s="22" t="s">
        <v>17</v>
      </c>
      <c r="B7" s="18" t="s">
        <v>18</v>
      </c>
      <c r="C7" s="11"/>
      <c r="D7" s="19"/>
      <c r="E7" s="11"/>
      <c r="F7" s="13"/>
      <c r="G7" s="14"/>
      <c r="H7" s="15"/>
      <c r="J7" s="20" t="s">
        <v>19</v>
      </c>
      <c r="K7" s="20"/>
      <c r="L7" s="21" t="s">
        <v>20</v>
      </c>
      <c r="M7" s="11"/>
    </row>
    <row r="8" customFormat="false" ht="12.75" hidden="false" customHeight="false" outlineLevel="0" collapsed="false">
      <c r="A8" s="23" t="n">
        <v>36951</v>
      </c>
      <c r="B8" s="24" t="n">
        <v>0</v>
      </c>
      <c r="C8" s="25" t="n">
        <v>0</v>
      </c>
      <c r="D8" s="26" t="n">
        <f aca="false">C8*0.981</f>
        <v>0</v>
      </c>
      <c r="E8" s="25" t="n">
        <v>0</v>
      </c>
      <c r="F8" s="27" t="n">
        <f aca="false">D8-E8</f>
        <v>0</v>
      </c>
      <c r="G8" s="28"/>
      <c r="H8" s="29"/>
      <c r="J8" s="30" t="n">
        <v>0.0304</v>
      </c>
      <c r="K8" s="30" t="n">
        <v>0.184</v>
      </c>
      <c r="L8" s="31" t="n">
        <f aca="false">D8*K8</f>
        <v>0</v>
      </c>
      <c r="M8" s="25"/>
    </row>
    <row r="9" customFormat="false" ht="12.75" hidden="false" customHeight="false" outlineLevel="0" collapsed="false">
      <c r="A9" s="23" t="n">
        <f aca="false">+A8+1</f>
        <v>36952</v>
      </c>
      <c r="B9" s="24" t="n">
        <v>0</v>
      </c>
      <c r="C9" s="25" t="n">
        <v>0</v>
      </c>
      <c r="D9" s="26" t="n">
        <f aca="false">C9*0.981</f>
        <v>0</v>
      </c>
      <c r="E9" s="25" t="n">
        <f aca="false">+E8</f>
        <v>0</v>
      </c>
      <c r="F9" s="27" t="n">
        <f aca="false">(D9-E9)+F8</f>
        <v>0</v>
      </c>
      <c r="G9" s="28"/>
      <c r="H9" s="29"/>
      <c r="J9" s="30" t="n">
        <f aca="false">+J8</f>
        <v>0.0304</v>
      </c>
      <c r="K9" s="30" t="n">
        <f aca="false">+K8</f>
        <v>0.184</v>
      </c>
      <c r="L9" s="31" t="n">
        <f aca="false">D9*K9</f>
        <v>0</v>
      </c>
      <c r="M9" s="25"/>
    </row>
    <row r="10" customFormat="false" ht="12.75" hidden="false" customHeight="false" outlineLevel="0" collapsed="false">
      <c r="A10" s="23" t="n">
        <f aca="false">+A9+1</f>
        <v>36953</v>
      </c>
      <c r="B10" s="24" t="n">
        <v>0</v>
      </c>
      <c r="C10" s="25" t="n">
        <v>1500</v>
      </c>
      <c r="D10" s="26" t="n">
        <f aca="false">ROUND(+C10*(1-0.019),0)</f>
        <v>1472</v>
      </c>
      <c r="E10" s="25" t="n">
        <f aca="false">+E9</f>
        <v>0</v>
      </c>
      <c r="F10" s="27" t="n">
        <f aca="false">(D10-E10)+F9</f>
        <v>1472</v>
      </c>
      <c r="G10" s="28"/>
      <c r="H10" s="32" t="n">
        <f aca="false">5.125+0.05</f>
        <v>5.175</v>
      </c>
      <c r="J10" s="30" t="n">
        <f aca="false">+J9</f>
        <v>0.0304</v>
      </c>
      <c r="K10" s="30" t="n">
        <f aca="false">+K9</f>
        <v>0.184</v>
      </c>
      <c r="L10" s="31" t="n">
        <f aca="false">D10*K10</f>
        <v>270.848</v>
      </c>
      <c r="M10" s="25"/>
    </row>
    <row r="11" customFormat="false" ht="12.75" hidden="false" customHeight="false" outlineLevel="0" collapsed="false">
      <c r="A11" s="23" t="n">
        <f aca="false">+A10+1</f>
        <v>36954</v>
      </c>
      <c r="B11" s="24" t="n">
        <v>0</v>
      </c>
      <c r="C11" s="25" t="n">
        <v>1500</v>
      </c>
      <c r="D11" s="26" t="n">
        <f aca="false">ROUND(+C11*(1-0.019),0)</f>
        <v>1472</v>
      </c>
      <c r="E11" s="25" t="n">
        <f aca="false">+E10</f>
        <v>0</v>
      </c>
      <c r="F11" s="27" t="n">
        <f aca="false">(D11-E11)+F10</f>
        <v>2944</v>
      </c>
      <c r="G11" s="28"/>
      <c r="H11" s="32" t="n">
        <f aca="false">5.125+0.05</f>
        <v>5.175</v>
      </c>
      <c r="J11" s="30" t="n">
        <f aca="false">+J10</f>
        <v>0.0304</v>
      </c>
      <c r="K11" s="30" t="n">
        <f aca="false">+K10</f>
        <v>0.184</v>
      </c>
      <c r="L11" s="31" t="n">
        <v>0</v>
      </c>
      <c r="M11" s="25"/>
    </row>
    <row r="12" customFormat="false" ht="12.75" hidden="false" customHeight="false" outlineLevel="0" collapsed="false">
      <c r="A12" s="23" t="n">
        <f aca="false">+A11+1</f>
        <v>36955</v>
      </c>
      <c r="B12" s="24" t="n">
        <v>0</v>
      </c>
      <c r="C12" s="25" t="n">
        <v>1500</v>
      </c>
      <c r="D12" s="26" t="n">
        <f aca="false">ROUND(+C12*(1-0.019),0)</f>
        <v>1472</v>
      </c>
      <c r="E12" s="25" t="n">
        <f aca="false">3025+1472</f>
        <v>4497</v>
      </c>
      <c r="F12" s="27" t="n">
        <f aca="false">(D12-E12)+F11</f>
        <v>-81</v>
      </c>
      <c r="G12" s="28"/>
      <c r="H12" s="32" t="n">
        <f aca="false">5.125+0.05</f>
        <v>5.175</v>
      </c>
      <c r="J12" s="30" t="n">
        <f aca="false">+J11</f>
        <v>0.0304</v>
      </c>
      <c r="K12" s="30" t="n">
        <f aca="false">+K11</f>
        <v>0.184</v>
      </c>
      <c r="L12" s="31" t="n">
        <v>0</v>
      </c>
      <c r="M12" s="25"/>
    </row>
    <row r="13" customFormat="false" ht="12.75" hidden="false" customHeight="false" outlineLevel="0" collapsed="false">
      <c r="A13" s="23" t="n">
        <f aca="false">+A12+1</f>
        <v>36956</v>
      </c>
      <c r="B13" s="24" t="n">
        <v>0</v>
      </c>
      <c r="C13" s="25" t="n">
        <v>5000</v>
      </c>
      <c r="D13" s="26" t="n">
        <f aca="false">ROUND(+C13*(1-0.019),0)</f>
        <v>4905</v>
      </c>
      <c r="E13" s="25" t="n">
        <v>2617</v>
      </c>
      <c r="F13" s="27" t="n">
        <f aca="false">(D13-E13)+F12</f>
        <v>2207</v>
      </c>
      <c r="G13" s="28"/>
      <c r="H13" s="32" t="n">
        <f aca="false">5.345+0.05</f>
        <v>5.395</v>
      </c>
      <c r="J13" s="30" t="n">
        <f aca="false">+J12</f>
        <v>0.0304</v>
      </c>
      <c r="K13" s="30" t="n">
        <f aca="false">+K12</f>
        <v>0.184</v>
      </c>
      <c r="L13" s="31" t="n">
        <f aca="false">D13*K13</f>
        <v>902.52</v>
      </c>
      <c r="M13" s="25"/>
    </row>
    <row r="14" customFormat="false" ht="12.75" hidden="false" customHeight="false" outlineLevel="0" collapsed="false">
      <c r="A14" s="23" t="n">
        <f aca="false">+A13+1</f>
        <v>36957</v>
      </c>
      <c r="B14" s="24" t="n">
        <v>0</v>
      </c>
      <c r="C14" s="25" t="n">
        <v>0</v>
      </c>
      <c r="D14" s="26" t="n">
        <f aca="false">ROUND(+C14*(1-0.019),0)</f>
        <v>0</v>
      </c>
      <c r="E14" s="25" t="n">
        <v>0</v>
      </c>
      <c r="F14" s="27" t="n">
        <f aca="false">(D14-E14)+F13</f>
        <v>2207</v>
      </c>
      <c r="G14" s="28"/>
      <c r="H14" s="33"/>
      <c r="J14" s="30" t="n">
        <f aca="false">+J13</f>
        <v>0.0304</v>
      </c>
      <c r="K14" s="30" t="n">
        <f aca="false">+K13</f>
        <v>0.184</v>
      </c>
      <c r="L14" s="31" t="n">
        <f aca="false">D14*K14</f>
        <v>0</v>
      </c>
      <c r="M14" s="25"/>
    </row>
    <row r="15" customFormat="false" ht="12.75" hidden="false" customHeight="false" outlineLevel="0" collapsed="false">
      <c r="A15" s="23" t="n">
        <f aca="false">+A14+1</f>
        <v>36958</v>
      </c>
      <c r="B15" s="24" t="n">
        <v>0</v>
      </c>
      <c r="C15" s="25" t="n">
        <v>0</v>
      </c>
      <c r="D15" s="26" t="n">
        <f aca="false">ROUND(+C15*(1-0.019),0)</f>
        <v>0</v>
      </c>
      <c r="E15" s="25" t="n">
        <f aca="false">+E14</f>
        <v>0</v>
      </c>
      <c r="F15" s="27" t="n">
        <f aca="false">(D15-E15)+F14</f>
        <v>2207</v>
      </c>
      <c r="G15" s="28"/>
      <c r="H15" s="33"/>
      <c r="J15" s="30" t="n">
        <f aca="false">+J14</f>
        <v>0.0304</v>
      </c>
      <c r="K15" s="30" t="n">
        <f aca="false">+K14</f>
        <v>0.184</v>
      </c>
      <c r="L15" s="31" t="n">
        <f aca="false">D15*K15</f>
        <v>0</v>
      </c>
      <c r="M15" s="25"/>
    </row>
    <row r="16" customFormat="false" ht="12.75" hidden="false" customHeight="false" outlineLevel="0" collapsed="false">
      <c r="A16" s="23" t="n">
        <f aca="false">+A15+1</f>
        <v>36959</v>
      </c>
      <c r="B16" s="24" t="n">
        <v>0</v>
      </c>
      <c r="C16" s="25" t="n">
        <v>0</v>
      </c>
      <c r="D16" s="26" t="n">
        <f aca="false">ROUND(+C16*(1-0.019),0)</f>
        <v>0</v>
      </c>
      <c r="E16" s="25" t="n">
        <f aca="false">+E15</f>
        <v>0</v>
      </c>
      <c r="F16" s="27" t="n">
        <f aca="false">(D16-E16)+F15</f>
        <v>2207</v>
      </c>
      <c r="G16" s="28"/>
      <c r="H16" s="33"/>
      <c r="J16" s="30" t="n">
        <f aca="false">+J15</f>
        <v>0.0304</v>
      </c>
      <c r="K16" s="30" t="n">
        <f aca="false">+K15</f>
        <v>0.184</v>
      </c>
      <c r="L16" s="31" t="n">
        <v>0</v>
      </c>
      <c r="M16" s="25"/>
    </row>
    <row r="17" customFormat="false" ht="12.75" hidden="false" customHeight="false" outlineLevel="0" collapsed="false">
      <c r="A17" s="23" t="n">
        <f aca="false">+A16+1</f>
        <v>36960</v>
      </c>
      <c r="B17" s="24" t="n">
        <v>0</v>
      </c>
      <c r="C17" s="25" t="n">
        <v>0</v>
      </c>
      <c r="D17" s="26" t="n">
        <f aca="false">ROUND(+C17*(1-0.019),0)</f>
        <v>0</v>
      </c>
      <c r="E17" s="25" t="n">
        <f aca="false">+E16</f>
        <v>0</v>
      </c>
      <c r="F17" s="27" t="n">
        <f aca="false">(D17-E17)+F16</f>
        <v>2207</v>
      </c>
      <c r="G17" s="28"/>
      <c r="H17" s="33"/>
      <c r="J17" s="30" t="n">
        <f aca="false">+J16</f>
        <v>0.0304</v>
      </c>
      <c r="K17" s="30" t="n">
        <f aca="false">+K16</f>
        <v>0.184</v>
      </c>
      <c r="L17" s="31" t="n">
        <v>0</v>
      </c>
      <c r="M17" s="25"/>
    </row>
    <row r="18" customFormat="false" ht="12.75" hidden="false" customHeight="false" outlineLevel="0" collapsed="false">
      <c r="A18" s="23" t="n">
        <f aca="false">+A17+1</f>
        <v>36961</v>
      </c>
      <c r="B18" s="24" t="n">
        <v>0</v>
      </c>
      <c r="C18" s="25" t="n">
        <v>0</v>
      </c>
      <c r="D18" s="26" t="n">
        <f aca="false">ROUND(+C18*(1-0.019),0)</f>
        <v>0</v>
      </c>
      <c r="E18" s="25" t="n">
        <f aca="false">+E17</f>
        <v>0</v>
      </c>
      <c r="F18" s="27" t="n">
        <f aca="false">(D18-E18)+F17</f>
        <v>2207</v>
      </c>
      <c r="G18" s="28"/>
      <c r="H18" s="33"/>
      <c r="J18" s="30" t="n">
        <f aca="false">+J17</f>
        <v>0.0304</v>
      </c>
      <c r="K18" s="30" t="n">
        <f aca="false">+K17</f>
        <v>0.184</v>
      </c>
      <c r="L18" s="31" t="n">
        <v>0</v>
      </c>
      <c r="M18" s="25"/>
    </row>
    <row r="19" customFormat="false" ht="12.75" hidden="false" customHeight="false" outlineLevel="0" collapsed="false">
      <c r="A19" s="23" t="n">
        <f aca="false">+A18+1</f>
        <v>36962</v>
      </c>
      <c r="B19" s="24" t="n">
        <v>0</v>
      </c>
      <c r="C19" s="25" t="n">
        <v>0</v>
      </c>
      <c r="D19" s="26" t="n">
        <f aca="false">ROUND(+C19*(1-0.019),0)</f>
        <v>0</v>
      </c>
      <c r="E19" s="25" t="n">
        <f aca="false">+E18</f>
        <v>0</v>
      </c>
      <c r="F19" s="27" t="n">
        <f aca="false">(D19-E19)+F18</f>
        <v>2207</v>
      </c>
      <c r="G19" s="28"/>
      <c r="H19" s="33"/>
      <c r="J19" s="30" t="n">
        <f aca="false">+J18</f>
        <v>0.0304</v>
      </c>
      <c r="K19" s="30" t="n">
        <f aca="false">+K18</f>
        <v>0.184</v>
      </c>
      <c r="L19" s="31" t="n">
        <f aca="false">D19*K19</f>
        <v>0</v>
      </c>
      <c r="M19" s="25"/>
    </row>
    <row r="20" customFormat="false" ht="12.75" hidden="false" customHeight="false" outlineLevel="0" collapsed="false">
      <c r="A20" s="23" t="n">
        <f aca="false">+A19+1</f>
        <v>36963</v>
      </c>
      <c r="B20" s="24" t="n">
        <v>0</v>
      </c>
      <c r="C20" s="25" t="n">
        <v>0</v>
      </c>
      <c r="D20" s="26" t="n">
        <f aca="false">ROUND(+C20*(1-0.019),0)</f>
        <v>0</v>
      </c>
      <c r="E20" s="25" t="n">
        <f aca="false">+E19</f>
        <v>0</v>
      </c>
      <c r="F20" s="27" t="n">
        <f aca="false">(D20-E20)+F19</f>
        <v>2207</v>
      </c>
      <c r="G20" s="28"/>
      <c r="H20" s="33"/>
      <c r="J20" s="30" t="n">
        <f aca="false">+J19</f>
        <v>0.0304</v>
      </c>
      <c r="K20" s="30" t="n">
        <f aca="false">+K19</f>
        <v>0.184</v>
      </c>
      <c r="L20" s="31" t="n">
        <f aca="false">D20*K20</f>
        <v>0</v>
      </c>
      <c r="M20" s="25"/>
    </row>
    <row r="21" customFormat="false" ht="12.75" hidden="false" customHeight="false" outlineLevel="0" collapsed="false">
      <c r="A21" s="23" t="n">
        <f aca="false">+A20+1</f>
        <v>36964</v>
      </c>
      <c r="B21" s="24" t="n">
        <v>0</v>
      </c>
      <c r="C21" s="25" t="n">
        <v>0</v>
      </c>
      <c r="D21" s="26" t="n">
        <f aca="false">ROUND(+C21*(1-0.019),0)</f>
        <v>0</v>
      </c>
      <c r="E21" s="25" t="n">
        <f aca="false">+E20</f>
        <v>0</v>
      </c>
      <c r="F21" s="27" t="n">
        <f aca="false">(D21-E21)+F20</f>
        <v>2207</v>
      </c>
      <c r="G21" s="28"/>
      <c r="H21" s="33"/>
      <c r="J21" s="30" t="n">
        <f aca="false">+J20</f>
        <v>0.0304</v>
      </c>
      <c r="K21" s="30" t="n">
        <f aca="false">+K20</f>
        <v>0.184</v>
      </c>
      <c r="L21" s="31" t="n">
        <f aca="false">D21*K21</f>
        <v>0</v>
      </c>
      <c r="M21" s="25"/>
    </row>
    <row r="22" customFormat="false" ht="12.75" hidden="false" customHeight="false" outlineLevel="0" collapsed="false">
      <c r="A22" s="23" t="n">
        <f aca="false">+A21+1</f>
        <v>36965</v>
      </c>
      <c r="B22" s="24" t="n">
        <v>0</v>
      </c>
      <c r="C22" s="25" t="n">
        <v>0</v>
      </c>
      <c r="D22" s="26" t="n">
        <f aca="false">ROUND(+C22*(1-0.019),0)</f>
        <v>0</v>
      </c>
      <c r="E22" s="25" t="n">
        <f aca="false">+E21</f>
        <v>0</v>
      </c>
      <c r="F22" s="27" t="n">
        <f aca="false">(D22-E22)+F21</f>
        <v>2207</v>
      </c>
      <c r="G22" s="28"/>
      <c r="H22" s="33"/>
      <c r="J22" s="30" t="n">
        <f aca="false">+J21</f>
        <v>0.0304</v>
      </c>
      <c r="K22" s="30" t="n">
        <f aca="false">+K21</f>
        <v>0.184</v>
      </c>
      <c r="L22" s="31" t="n">
        <f aca="false">D22*K22</f>
        <v>0</v>
      </c>
      <c r="M22" s="25"/>
    </row>
    <row r="23" customFormat="false" ht="12.75" hidden="false" customHeight="false" outlineLevel="0" collapsed="false">
      <c r="A23" s="23" t="n">
        <f aca="false">+A22+1</f>
        <v>36966</v>
      </c>
      <c r="B23" s="24" t="n">
        <v>0</v>
      </c>
      <c r="C23" s="25" t="n">
        <v>0</v>
      </c>
      <c r="D23" s="26" t="n">
        <f aca="false">ROUND(+C23*(1-0.019),0)</f>
        <v>0</v>
      </c>
      <c r="E23" s="25" t="n">
        <f aca="false">+E22</f>
        <v>0</v>
      </c>
      <c r="F23" s="27" t="n">
        <f aca="false">(D23-E23)+F22</f>
        <v>2207</v>
      </c>
      <c r="G23" s="28"/>
      <c r="H23" s="33"/>
      <c r="J23" s="30" t="n">
        <f aca="false">+J22</f>
        <v>0.0304</v>
      </c>
      <c r="K23" s="30" t="n">
        <f aca="false">+K22</f>
        <v>0.184</v>
      </c>
      <c r="L23" s="31" t="n">
        <f aca="false">D23*K23</f>
        <v>0</v>
      </c>
      <c r="M23" s="34"/>
    </row>
    <row r="24" customFormat="false" ht="12.75" hidden="false" customHeight="false" outlineLevel="0" collapsed="false">
      <c r="A24" s="23" t="n">
        <f aca="false">+A23+1</f>
        <v>36967</v>
      </c>
      <c r="B24" s="24" t="n">
        <v>0</v>
      </c>
      <c r="C24" s="25" t="n">
        <v>0</v>
      </c>
      <c r="D24" s="26" t="n">
        <f aca="false">ROUND(+C24*(1-0.019),0)</f>
        <v>0</v>
      </c>
      <c r="E24" s="25" t="n">
        <f aca="false">+E23</f>
        <v>0</v>
      </c>
      <c r="F24" s="27" t="n">
        <f aca="false">(D24-E24)+F23</f>
        <v>2207</v>
      </c>
      <c r="G24" s="28"/>
      <c r="H24" s="33"/>
      <c r="J24" s="30" t="n">
        <f aca="false">+J23</f>
        <v>0.0304</v>
      </c>
      <c r="K24" s="30" t="n">
        <f aca="false">+K23</f>
        <v>0.184</v>
      </c>
      <c r="L24" s="31" t="n">
        <f aca="false">D24*K24</f>
        <v>0</v>
      </c>
      <c r="M24" s="34"/>
    </row>
    <row r="25" customFormat="false" ht="12.75" hidden="false" customHeight="false" outlineLevel="0" collapsed="false">
      <c r="A25" s="23" t="n">
        <f aca="false">+A24+1</f>
        <v>36968</v>
      </c>
      <c r="B25" s="24" t="n">
        <v>0</v>
      </c>
      <c r="C25" s="25" t="n">
        <v>0</v>
      </c>
      <c r="D25" s="26" t="n">
        <f aca="false">ROUND(+C25*(1-0.019),0)</f>
        <v>0</v>
      </c>
      <c r="E25" s="25" t="n">
        <f aca="false">+E24</f>
        <v>0</v>
      </c>
      <c r="F25" s="27" t="n">
        <f aca="false">(D25-E25)+F24</f>
        <v>2207</v>
      </c>
      <c r="G25" s="28"/>
      <c r="H25" s="33"/>
      <c r="J25" s="30" t="n">
        <f aca="false">+J24</f>
        <v>0.0304</v>
      </c>
      <c r="K25" s="30" t="n">
        <f aca="false">+K24</f>
        <v>0.184</v>
      </c>
      <c r="L25" s="31" t="n">
        <f aca="false">D25*K25</f>
        <v>0</v>
      </c>
      <c r="M25" s="34"/>
    </row>
    <row r="26" customFormat="false" ht="12.75" hidden="false" customHeight="false" outlineLevel="0" collapsed="false">
      <c r="A26" s="23" t="n">
        <f aca="false">+A25+1</f>
        <v>36969</v>
      </c>
      <c r="B26" s="24" t="n">
        <v>0</v>
      </c>
      <c r="C26" s="25" t="n">
        <v>0</v>
      </c>
      <c r="D26" s="26" t="n">
        <f aca="false">ROUND(+C26*(1-0.019),0)</f>
        <v>0</v>
      </c>
      <c r="E26" s="25" t="n">
        <f aca="false">+E25</f>
        <v>0</v>
      </c>
      <c r="F26" s="27" t="n">
        <f aca="false">(D26-E26)+F25</f>
        <v>2207</v>
      </c>
      <c r="G26" s="28"/>
      <c r="H26" s="33"/>
      <c r="J26" s="30" t="n">
        <f aca="false">+J25</f>
        <v>0.0304</v>
      </c>
      <c r="K26" s="30" t="n">
        <f aca="false">+K25</f>
        <v>0.184</v>
      </c>
      <c r="L26" s="31" t="n">
        <f aca="false">D26*K26</f>
        <v>0</v>
      </c>
      <c r="M26" s="34"/>
    </row>
    <row r="27" customFormat="false" ht="12.75" hidden="false" customHeight="false" outlineLevel="0" collapsed="false">
      <c r="A27" s="23" t="n">
        <f aca="false">+A26+1</f>
        <v>36970</v>
      </c>
      <c r="B27" s="24" t="n">
        <v>0</v>
      </c>
      <c r="C27" s="25" t="n">
        <v>0</v>
      </c>
      <c r="D27" s="26" t="n">
        <f aca="false">ROUND(+C27*(1-0.019),0)</f>
        <v>0</v>
      </c>
      <c r="E27" s="25" t="n">
        <f aca="false">+E26</f>
        <v>0</v>
      </c>
      <c r="F27" s="27" t="n">
        <f aca="false">(D27-E27)+F26</f>
        <v>2207</v>
      </c>
      <c r="G27" s="28"/>
      <c r="H27" s="33"/>
      <c r="J27" s="30" t="n">
        <f aca="false">+J26</f>
        <v>0.0304</v>
      </c>
      <c r="K27" s="30" t="n">
        <f aca="false">+K26</f>
        <v>0.184</v>
      </c>
      <c r="L27" s="31" t="n">
        <v>0</v>
      </c>
      <c r="M27" s="34"/>
    </row>
    <row r="28" customFormat="false" ht="12.75" hidden="false" customHeight="false" outlineLevel="0" collapsed="false">
      <c r="A28" s="23" t="n">
        <f aca="false">+A27+1</f>
        <v>36971</v>
      </c>
      <c r="B28" s="24" t="n">
        <v>0</v>
      </c>
      <c r="C28" s="25" t="n">
        <v>0</v>
      </c>
      <c r="D28" s="26" t="n">
        <f aca="false">ROUND(+C28*(1-0.019),0)</f>
        <v>0</v>
      </c>
      <c r="E28" s="25" t="n">
        <f aca="false">+E27</f>
        <v>0</v>
      </c>
      <c r="F28" s="27" t="n">
        <f aca="false">(D28-E28)+F27</f>
        <v>2207</v>
      </c>
      <c r="G28" s="28"/>
      <c r="H28" s="33"/>
      <c r="J28" s="30" t="n">
        <f aca="false">+J27</f>
        <v>0.0304</v>
      </c>
      <c r="K28" s="30" t="n">
        <f aca="false">+K27</f>
        <v>0.184</v>
      </c>
      <c r="L28" s="31" t="n">
        <v>0</v>
      </c>
      <c r="M28" s="34"/>
    </row>
    <row r="29" customFormat="false" ht="12.75" hidden="false" customHeight="false" outlineLevel="0" collapsed="false">
      <c r="A29" s="23" t="n">
        <f aca="false">+A28+1</f>
        <v>36972</v>
      </c>
      <c r="B29" s="24" t="n">
        <v>0</v>
      </c>
      <c r="C29" s="25" t="n">
        <v>0</v>
      </c>
      <c r="D29" s="26" t="n">
        <f aca="false">ROUND(+C29*(1-0.019),0)</f>
        <v>0</v>
      </c>
      <c r="E29" s="25" t="n">
        <f aca="false">+E28</f>
        <v>0</v>
      </c>
      <c r="F29" s="27" t="n">
        <f aca="false">(D29-E29)+F28</f>
        <v>2207</v>
      </c>
      <c r="G29" s="28"/>
      <c r="H29" s="33"/>
      <c r="J29" s="30" t="n">
        <f aca="false">+J28</f>
        <v>0.0304</v>
      </c>
      <c r="K29" s="30" t="n">
        <f aca="false">+K28</f>
        <v>0.184</v>
      </c>
      <c r="L29" s="31" t="n">
        <v>0</v>
      </c>
      <c r="M29" s="34"/>
    </row>
    <row r="30" customFormat="false" ht="12.75" hidden="false" customHeight="false" outlineLevel="0" collapsed="false">
      <c r="A30" s="23" t="n">
        <f aca="false">+A29+1</f>
        <v>36973</v>
      </c>
      <c r="B30" s="24" t="n">
        <v>0</v>
      </c>
      <c r="C30" s="25" t="n">
        <v>0</v>
      </c>
      <c r="D30" s="26" t="n">
        <f aca="false">ROUND(+C30*(1-0.019),0)</f>
        <v>0</v>
      </c>
      <c r="E30" s="25" t="n">
        <f aca="false">+E29</f>
        <v>0</v>
      </c>
      <c r="F30" s="27" t="n">
        <f aca="false">(D30-E30)+F29</f>
        <v>2207</v>
      </c>
      <c r="G30" s="28"/>
      <c r="H30" s="33"/>
      <c r="J30" s="30" t="n">
        <f aca="false">+J29</f>
        <v>0.0304</v>
      </c>
      <c r="K30" s="30" t="n">
        <f aca="false">+K29</f>
        <v>0.184</v>
      </c>
      <c r="L30" s="31" t="n">
        <f aca="false">D30*K30</f>
        <v>0</v>
      </c>
      <c r="M30" s="34"/>
    </row>
    <row r="31" customFormat="false" ht="12.75" hidden="false" customHeight="false" outlineLevel="0" collapsed="false">
      <c r="A31" s="23" t="n">
        <f aca="false">+A30+1</f>
        <v>36974</v>
      </c>
      <c r="B31" s="24" t="n">
        <v>0</v>
      </c>
      <c r="C31" s="25" t="n">
        <v>0</v>
      </c>
      <c r="D31" s="26" t="n">
        <f aca="false">ROUND(+C31*(1-0.019),0)</f>
        <v>0</v>
      </c>
      <c r="E31" s="25" t="n">
        <f aca="false">+E30</f>
        <v>0</v>
      </c>
      <c r="F31" s="27" t="n">
        <f aca="false">(D31-E31)+F30</f>
        <v>2207</v>
      </c>
      <c r="G31" s="28"/>
      <c r="H31" s="33"/>
      <c r="J31" s="30" t="n">
        <f aca="false">+J30</f>
        <v>0.0304</v>
      </c>
      <c r="K31" s="30" t="n">
        <f aca="false">+K30</f>
        <v>0.184</v>
      </c>
      <c r="L31" s="31" t="n">
        <f aca="false">D31*K31</f>
        <v>0</v>
      </c>
      <c r="M31" s="34"/>
    </row>
    <row r="32" customFormat="false" ht="12.75" hidden="false" customHeight="false" outlineLevel="0" collapsed="false">
      <c r="A32" s="23" t="n">
        <f aca="false">+A31+1</f>
        <v>36975</v>
      </c>
      <c r="B32" s="24" t="n">
        <v>0</v>
      </c>
      <c r="C32" s="25" t="n">
        <v>0</v>
      </c>
      <c r="D32" s="26" t="n">
        <f aca="false">ROUND(+C32*(1-0.019),0)</f>
        <v>0</v>
      </c>
      <c r="E32" s="25" t="n">
        <f aca="false">+E31</f>
        <v>0</v>
      </c>
      <c r="F32" s="27" t="n">
        <f aca="false">(D32-E32)+F31</f>
        <v>2207</v>
      </c>
      <c r="G32" s="28"/>
      <c r="H32" s="33"/>
      <c r="J32" s="30" t="n">
        <f aca="false">+J31</f>
        <v>0.0304</v>
      </c>
      <c r="K32" s="30" t="n">
        <f aca="false">+K31</f>
        <v>0.184</v>
      </c>
      <c r="L32" s="31" t="n">
        <f aca="false">D32*K32</f>
        <v>0</v>
      </c>
      <c r="M32" s="34"/>
    </row>
    <row r="33" customFormat="false" ht="12.75" hidden="false" customHeight="false" outlineLevel="0" collapsed="false">
      <c r="A33" s="23" t="n">
        <f aca="false">+A32+1</f>
        <v>36976</v>
      </c>
      <c r="B33" s="24" t="n">
        <v>0</v>
      </c>
      <c r="C33" s="25" t="n">
        <v>0</v>
      </c>
      <c r="D33" s="26" t="n">
        <f aca="false">ROUND(+C33*(1-0.019),0)</f>
        <v>0</v>
      </c>
      <c r="E33" s="25" t="n">
        <f aca="false">+E32</f>
        <v>0</v>
      </c>
      <c r="F33" s="27" t="n">
        <f aca="false">(D33-E33)+F32</f>
        <v>2207</v>
      </c>
      <c r="G33" s="28"/>
      <c r="H33" s="33"/>
      <c r="J33" s="30" t="n">
        <f aca="false">+J32</f>
        <v>0.0304</v>
      </c>
      <c r="K33" s="30" t="n">
        <f aca="false">+K32</f>
        <v>0.184</v>
      </c>
      <c r="L33" s="31" t="n">
        <v>0</v>
      </c>
      <c r="M33" s="34"/>
    </row>
    <row r="34" customFormat="false" ht="12.75" hidden="false" customHeight="false" outlineLevel="0" collapsed="false">
      <c r="A34" s="23" t="n">
        <f aca="false">+A33+1</f>
        <v>36977</v>
      </c>
      <c r="B34" s="24" t="n">
        <v>0</v>
      </c>
      <c r="C34" s="25" t="n">
        <v>0</v>
      </c>
      <c r="D34" s="26" t="n">
        <f aca="false">ROUND(+C34*(1-0.019),0)</f>
        <v>0</v>
      </c>
      <c r="E34" s="25" t="n">
        <f aca="false">+E33</f>
        <v>0</v>
      </c>
      <c r="F34" s="27" t="n">
        <f aca="false">(D34-E34)+F33</f>
        <v>2207</v>
      </c>
      <c r="G34" s="28"/>
      <c r="H34" s="33"/>
      <c r="J34" s="30" t="n">
        <f aca="false">+J33</f>
        <v>0.0304</v>
      </c>
      <c r="K34" s="30" t="n">
        <f aca="false">+K33</f>
        <v>0.184</v>
      </c>
      <c r="L34" s="31" t="n">
        <f aca="false">D34*K34</f>
        <v>0</v>
      </c>
      <c r="M34" s="34"/>
    </row>
    <row r="35" customFormat="false" ht="12.75" hidden="false" customHeight="false" outlineLevel="0" collapsed="false">
      <c r="A35" s="23" t="n">
        <f aca="false">+A34+1</f>
        <v>36978</v>
      </c>
      <c r="B35" s="24" t="n">
        <v>0</v>
      </c>
      <c r="C35" s="25" t="n">
        <v>0</v>
      </c>
      <c r="D35" s="26" t="n">
        <f aca="false">ROUND(+C35*(1-0.019),0)</f>
        <v>0</v>
      </c>
      <c r="E35" s="25" t="n">
        <f aca="false">+E34</f>
        <v>0</v>
      </c>
      <c r="F35" s="27" t="n">
        <f aca="false">(D35-E35)+F34</f>
        <v>2207</v>
      </c>
      <c r="G35" s="28"/>
      <c r="H35" s="33"/>
      <c r="J35" s="30" t="n">
        <f aca="false">+J34</f>
        <v>0.0304</v>
      </c>
      <c r="K35" s="30" t="n">
        <f aca="false">+K34</f>
        <v>0.184</v>
      </c>
      <c r="L35" s="31" t="n">
        <f aca="false">D35*K35</f>
        <v>0</v>
      </c>
      <c r="M35" s="34"/>
    </row>
    <row r="36" customFormat="false" ht="12.75" hidden="false" customHeight="false" outlineLevel="0" collapsed="false">
      <c r="A36" s="23" t="n">
        <f aca="false">+A35+1</f>
        <v>36979</v>
      </c>
      <c r="B36" s="24" t="n">
        <v>0</v>
      </c>
      <c r="C36" s="25" t="n">
        <v>0</v>
      </c>
      <c r="D36" s="26" t="n">
        <v>0</v>
      </c>
      <c r="E36" s="25" t="n">
        <f aca="false">+E34</f>
        <v>0</v>
      </c>
      <c r="F36" s="27" t="n">
        <f aca="false">(D36-E36)+F34</f>
        <v>2207</v>
      </c>
      <c r="G36" s="28"/>
      <c r="H36" s="33"/>
      <c r="J36" s="30" t="n">
        <f aca="false">+J35</f>
        <v>0.0304</v>
      </c>
      <c r="K36" s="30" t="n">
        <f aca="false">+K35</f>
        <v>0.184</v>
      </c>
      <c r="L36" s="31" t="n">
        <f aca="false">D36*K36</f>
        <v>0</v>
      </c>
      <c r="M36" s="34"/>
    </row>
    <row r="37" customFormat="false" ht="12.75" hidden="false" customHeight="false" outlineLevel="0" collapsed="false">
      <c r="A37" s="23" t="n">
        <f aca="false">+A36+1</f>
        <v>36980</v>
      </c>
      <c r="B37" s="24" t="n">
        <v>0</v>
      </c>
      <c r="C37" s="25" t="n">
        <v>0</v>
      </c>
      <c r="D37" s="26" t="n">
        <v>0</v>
      </c>
      <c r="E37" s="25" t="n">
        <f aca="false">+E35</f>
        <v>0</v>
      </c>
      <c r="F37" s="27" t="n">
        <f aca="false">(D37-E37)+F35</f>
        <v>2207</v>
      </c>
      <c r="G37" s="28"/>
      <c r="H37" s="33"/>
      <c r="J37" s="30" t="n">
        <f aca="false">+J36</f>
        <v>0.0304</v>
      </c>
      <c r="K37" s="30" t="n">
        <f aca="false">+K36</f>
        <v>0.184</v>
      </c>
      <c r="L37" s="31" t="n">
        <f aca="false">D37*K37</f>
        <v>0</v>
      </c>
      <c r="M37" s="34"/>
    </row>
    <row r="38" customFormat="false" ht="12.75" hidden="false" customHeight="false" outlineLevel="0" collapsed="false">
      <c r="A38" s="23" t="n">
        <f aca="false">+A37+1</f>
        <v>36981</v>
      </c>
      <c r="B38" s="24" t="n">
        <v>0</v>
      </c>
      <c r="C38" s="25" t="n">
        <v>0</v>
      </c>
      <c r="D38" s="26" t="n">
        <f aca="false">C38*0.981</f>
        <v>0</v>
      </c>
      <c r="E38" s="25" t="n">
        <f aca="false">+E37</f>
        <v>0</v>
      </c>
      <c r="F38" s="27" t="n">
        <f aca="false">(D38-E38)+F37</f>
        <v>2207</v>
      </c>
      <c r="G38" s="28"/>
      <c r="H38" s="33"/>
      <c r="J38" s="30" t="n">
        <f aca="false">+J37</f>
        <v>0.0304</v>
      </c>
      <c r="K38" s="30" t="n">
        <f aca="false">+K37</f>
        <v>0.184</v>
      </c>
      <c r="L38" s="31" t="n">
        <f aca="false">D38*K38</f>
        <v>0</v>
      </c>
      <c r="M38" s="34"/>
    </row>
    <row r="39" customFormat="false" ht="12.75" hidden="false" customHeight="false" outlineLevel="0" collapsed="false">
      <c r="A39" s="23"/>
      <c r="B39" s="24"/>
      <c r="C39" s="25"/>
      <c r="D39" s="26"/>
      <c r="E39" s="25"/>
      <c r="F39" s="27"/>
      <c r="G39" s="28"/>
      <c r="H39" s="33"/>
      <c r="J39" s="30"/>
      <c r="K39" s="30"/>
      <c r="L39" s="31"/>
      <c r="M39" s="34"/>
    </row>
    <row r="40" customFormat="false" ht="12.75" hidden="false" customHeight="false" outlineLevel="0" collapsed="false">
      <c r="B40" s="24" t="n">
        <f aca="false">SUM(B8:B39)</f>
        <v>0</v>
      </c>
      <c r="C40" s="25" t="n">
        <f aca="false">SUM(C8:C39)</f>
        <v>9500</v>
      </c>
      <c r="D40" s="26" t="n">
        <f aca="false">SUM(D8:D39)</f>
        <v>9321</v>
      </c>
      <c r="E40" s="25" t="n">
        <f aca="false">SUM(E8:E39)</f>
        <v>7114</v>
      </c>
      <c r="F40" s="27" t="n">
        <f aca="false">F39</f>
        <v>0</v>
      </c>
      <c r="G40" s="28"/>
      <c r="H40" s="35"/>
      <c r="I40" s="25"/>
      <c r="J40" s="36"/>
      <c r="K40" s="37"/>
      <c r="L40" s="38" t="n">
        <f aca="false">SUM(L8:L39)</f>
        <v>1173.368</v>
      </c>
      <c r="M40" s="34"/>
    </row>
    <row r="41" customFormat="false" ht="12.75" hidden="false" customHeight="false" outlineLevel="0" collapsed="false">
      <c r="D41" s="3"/>
      <c r="F41" s="4"/>
      <c r="G41" s="4"/>
      <c r="H41" s="5"/>
    </row>
    <row r="42" customFormat="false" ht="12.75" hidden="false" customHeight="false" outlineLevel="0" collapsed="false">
      <c r="B42" s="22" t="s">
        <v>21</v>
      </c>
      <c r="C42" s="22"/>
    </row>
    <row r="43" customFormat="false" ht="12.75" hidden="false" customHeight="false" outlineLevel="0" collapsed="false">
      <c r="B43" s="0" t="s">
        <v>22</v>
      </c>
    </row>
    <row r="44" customFormat="false" ht="12.75" hidden="false" customHeight="false" outlineLevel="0" collapsed="false">
      <c r="B44" s="0" t="s">
        <v>23</v>
      </c>
    </row>
    <row r="45" customFormat="false" ht="12.75" hidden="false" customHeight="false" outlineLevel="0" collapsed="false">
      <c r="B45" s="39" t="s">
        <v>24</v>
      </c>
    </row>
    <row r="47" customFormat="false" ht="12.75" hidden="false" customHeight="false" outlineLevel="0" collapsed="false">
      <c r="B47" s="39"/>
      <c r="C47" s="22"/>
      <c r="D47" s="22"/>
      <c r="E47" s="22"/>
      <c r="F47" s="22"/>
      <c r="G47" s="22"/>
      <c r="H47" s="40"/>
      <c r="I47" s="22"/>
    </row>
    <row r="49" customFormat="false" ht="12.75" hidden="false" customHeight="false" outlineLevel="0" collapsed="false">
      <c r="B49" s="22"/>
    </row>
    <row r="50" customFormat="false" ht="12.75" hidden="false" customHeight="false" outlineLevel="0" collapsed="false">
      <c r="B50" s="22"/>
    </row>
  </sheetData>
  <mergeCells count="4">
    <mergeCell ref="B4:F4"/>
    <mergeCell ref="J4:L4"/>
    <mergeCell ref="C5:D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2000-05-15T19:32:56Z</dcterms:created>
  <dc:creator>jhomco</dc:creator>
  <dc:description/>
  <dc:language>en-US</dc:language>
  <cp:lastModifiedBy>cgerman</cp:lastModifiedBy>
  <cp:lastPrinted>2001-01-19T15:41:47Z</cp:lastPrinted>
  <dcterms:modified xsi:type="dcterms:W3CDTF">2001-02-06T12:41:19Z</dcterms:modified>
  <cp:revision>0</cp:revision>
  <dc:subject/>
  <dc:title/>
</cp:coreProperties>
</file>