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<sst xmlns="http://schemas.openxmlformats.org/spreadsheetml/2006/main" count="424" uniqueCount="252">
  <si>
    <t xml:space="preserve">Enron North America</t>
  </si>
  <si>
    <t xml:space="preserve">OTC Margin Analysis</t>
  </si>
  <si>
    <t xml:space="preserve">(In Millions)</t>
  </si>
  <si>
    <t xml:space="preserve">Cash Held by Enron/ (Held by 3rd Pty)</t>
  </si>
  <si>
    <t xml:space="preserve">Net PRM</t>
  </si>
  <si>
    <t xml:space="preserve">Company</t>
  </si>
  <si>
    <t xml:space="preserve">VendorNumber</t>
  </si>
  <si>
    <t xml:space="preserve">QTD Change</t>
  </si>
  <si>
    <t xml:space="preserve">YTD Change</t>
  </si>
  <si>
    <t xml:space="preserve">Asset/(Liability)*</t>
  </si>
  <si>
    <t xml:space="preserve">Gas Margin Held Net</t>
  </si>
  <si>
    <t xml:space="preserve">Power Margin Held Net</t>
  </si>
  <si>
    <t xml:space="preserve">Total</t>
  </si>
  <si>
    <t xml:space="preserve">Gas Margin</t>
  </si>
  <si>
    <t xml:space="preserve">ENA</t>
  </si>
  <si>
    <t xml:space="preserve">AEP Energy</t>
  </si>
  <si>
    <t xml:space="preserve">3000012362</t>
  </si>
  <si>
    <t xml:space="preserve">AEP ENERGY SERVICES</t>
  </si>
  <si>
    <t xml:space="preserve">3000007708</t>
  </si>
  <si>
    <t xml:space="preserve">AIG COMMODITY ARBITRAGE FUND LIMITED</t>
  </si>
  <si>
    <t xml:space="preserve">3000016760</t>
  </si>
  <si>
    <t xml:space="preserve">AIG COMMODITY ARBITRAGE FUND, LP</t>
  </si>
  <si>
    <t xml:space="preserve">3000016903</t>
  </si>
  <si>
    <t xml:space="preserve">Allegheny Energy Supply Co, LLC</t>
  </si>
  <si>
    <t xml:space="preserve">3000016741</t>
  </si>
  <si>
    <t xml:space="preserve">ENGMC</t>
  </si>
  <si>
    <t xml:space="preserve">American Public Energy Association</t>
  </si>
  <si>
    <t xml:space="preserve">3000022248</t>
  </si>
  <si>
    <t xml:space="preserve">AQUILA CAPITAL AND TRADE LTD.2</t>
  </si>
  <si>
    <t xml:space="preserve">3000020494</t>
  </si>
  <si>
    <t xml:space="preserve">Aquila Energy Marketing Corporation</t>
  </si>
  <si>
    <t xml:space="preserve">3000007639</t>
  </si>
  <si>
    <t xml:space="preserve">Avista Energy</t>
  </si>
  <si>
    <t xml:space="preserve">BANK OF AMERICA</t>
  </si>
  <si>
    <t xml:space="preserve">3000008143</t>
  </si>
  <si>
    <t xml:space="preserve">Bank of Montreal</t>
  </si>
  <si>
    <t xml:space="preserve">3000001511</t>
  </si>
  <si>
    <t xml:space="preserve">Bankers Trust Company</t>
  </si>
  <si>
    <t xml:space="preserve">3000002369</t>
  </si>
  <si>
    <t xml:space="preserve">BARRETT RESOURCES CORP.</t>
  </si>
  <si>
    <t xml:space="preserve">3000007941</t>
  </si>
  <si>
    <t xml:space="preserve">BLACK HILLS ENERGY RESOURCES</t>
  </si>
  <si>
    <t xml:space="preserve">3000005888</t>
  </si>
  <si>
    <t xml:space="preserve">BNP PARIBAS</t>
  </si>
  <si>
    <t xml:space="preserve">3000007026</t>
  </si>
  <si>
    <t xml:space="preserve">BP CAPITAL ENERGY FUND</t>
  </si>
  <si>
    <t xml:space="preserve">3000005368</t>
  </si>
  <si>
    <t xml:space="preserve">BP ENERGY TRADING CORPORATION-AMOCO</t>
  </si>
  <si>
    <t xml:space="preserve">3000011818</t>
  </si>
  <si>
    <t xml:space="preserve">Bravo Natural Gas</t>
  </si>
  <si>
    <t xml:space="preserve">CALPINE ENERGY SERVICES, L P</t>
  </si>
  <si>
    <t xml:space="preserve">3000012864</t>
  </si>
  <si>
    <t xml:space="preserve">CALPX TRADING SERVICES</t>
  </si>
  <si>
    <t xml:space="preserve">3000005447</t>
  </si>
  <si>
    <t xml:space="preserve">Canadian Imperial Bank of Commerce</t>
  </si>
  <si>
    <t xml:space="preserve">3000004497</t>
  </si>
  <si>
    <t xml:space="preserve">Cargill</t>
  </si>
  <si>
    <t xml:space="preserve">3000000093</t>
  </si>
  <si>
    <t xml:space="preserve">CARGILL-ALLIANT LLC</t>
  </si>
  <si>
    <t xml:space="preserve">3000006133</t>
  </si>
  <si>
    <t xml:space="preserve">Catequil Overseas  Partners, LTD</t>
  </si>
  <si>
    <t xml:space="preserve">3000016520</t>
  </si>
  <si>
    <t xml:space="preserve">Catequil Partners, LP</t>
  </si>
  <si>
    <t xml:space="preserve">3000016514</t>
  </si>
  <si>
    <t xml:space="preserve">Central Vermont Public Service Corporation</t>
  </si>
  <si>
    <t xml:space="preserve">3000006053</t>
  </si>
  <si>
    <t xml:space="preserve">CHASE MANHATTAN BANK</t>
  </si>
  <si>
    <t xml:space="preserve">Chase Manhattan Bank</t>
  </si>
  <si>
    <t xml:space="preserve">3000012965</t>
  </si>
  <si>
    <t xml:space="preserve">CINERGY MARKETING &amp; TRADING, LLC</t>
  </si>
  <si>
    <t xml:space="preserve">3000014171</t>
  </si>
  <si>
    <t xml:space="preserve">CITIBANK</t>
  </si>
  <si>
    <t xml:space="preserve">3000001432</t>
  </si>
  <si>
    <t xml:space="preserve">CMS MARKETING SERVICES &amp; TRADING</t>
  </si>
  <si>
    <t xml:space="preserve">3000006482</t>
  </si>
  <si>
    <t xml:space="preserve">CONAGRA ENERGY SERVICES, INC.</t>
  </si>
  <si>
    <t xml:space="preserve">3000011681</t>
  </si>
  <si>
    <t xml:space="preserve">CONECTIV ENERGY SUPPLY, INC.</t>
  </si>
  <si>
    <t xml:space="preserve">3000012479</t>
  </si>
  <si>
    <t xml:space="preserve">Constellation Power Source</t>
  </si>
  <si>
    <t xml:space="preserve">3000006392</t>
  </si>
  <si>
    <t xml:space="preserve">Cook Inlet Energy Supply LLC.</t>
  </si>
  <si>
    <t xml:space="preserve">3000005906</t>
  </si>
  <si>
    <t xml:space="preserve">CORNERSTONE PROPANE, LP</t>
  </si>
  <si>
    <t xml:space="preserve">3000007749</t>
  </si>
  <si>
    <t xml:space="preserve">CREDIT SUISSE FIRST BOSTON INTERNATIONAL</t>
  </si>
  <si>
    <t xml:space="preserve">3000006644</t>
  </si>
  <si>
    <t xml:space="preserve">DUKE ENERGY TRADING AND MARKETING, L.L.C</t>
  </si>
  <si>
    <t xml:space="preserve">3000007966</t>
  </si>
  <si>
    <t xml:space="preserve">Dunvegan Holding Corp</t>
  </si>
  <si>
    <t xml:space="preserve">3000013419</t>
  </si>
  <si>
    <t xml:space="preserve">EL PASO MERCHANT ENERGY-GAS, LP</t>
  </si>
  <si>
    <t xml:space="preserve">3000012926</t>
  </si>
  <si>
    <t xml:space="preserve">Engage Energy Canada, LP</t>
  </si>
  <si>
    <t xml:space="preserve">3000020318</t>
  </si>
  <si>
    <t xml:space="preserve">ENTERGY-KOCH  ENERGY, LP</t>
  </si>
  <si>
    <t xml:space="preserve">3000015595</t>
  </si>
  <si>
    <t xml:space="preserve">Enterprise Products Operating, L P</t>
  </si>
  <si>
    <t xml:space="preserve">3000010565</t>
  </si>
  <si>
    <t xml:space="preserve">EPRIME, INC.</t>
  </si>
  <si>
    <t xml:space="preserve">3000004161</t>
  </si>
  <si>
    <t xml:space="preserve">FirstEnergy Services Corp.</t>
  </si>
  <si>
    <t xml:space="preserve">3000015340</t>
  </si>
  <si>
    <t xml:space="preserve">General Re Financial Products</t>
  </si>
  <si>
    <t xml:space="preserve">3000003621</t>
  </si>
  <si>
    <t xml:space="preserve">GOLDMAN SACHS CAPITAL MARKETS, LP</t>
  </si>
  <si>
    <t xml:space="preserve">3000005388</t>
  </si>
  <si>
    <t xml:space="preserve">Hanson Permanente Cement</t>
  </si>
  <si>
    <t xml:space="preserve">0000000001</t>
  </si>
  <si>
    <t xml:space="preserve">Hanson Permanente Cement, Inc.</t>
  </si>
  <si>
    <t xml:space="preserve">3000021904</t>
  </si>
  <si>
    <t xml:space="preserve">HESS ENERGY TRADING COMPANY, LLC</t>
  </si>
  <si>
    <t xml:space="preserve">3000005022</t>
  </si>
  <si>
    <t xml:space="preserve">HS ENERGY SERVICES, INC</t>
  </si>
  <si>
    <t xml:space="preserve">3000004671</t>
  </si>
  <si>
    <t xml:space="preserve">Idacorp Energy Solutions, L.P.</t>
  </si>
  <si>
    <t xml:space="preserve">3000007237</t>
  </si>
  <si>
    <t xml:space="preserve">IMPERIAL SUGAR COMPANY</t>
  </si>
  <si>
    <t xml:space="preserve">3000018499</t>
  </si>
  <si>
    <t xml:space="preserve">J. ARON &amp; COMPANY</t>
  </si>
  <si>
    <t xml:space="preserve">3000006225</t>
  </si>
  <si>
    <t xml:space="preserve">KINDER MORGAN, INC.</t>
  </si>
  <si>
    <t xml:space="preserve">3000003699</t>
  </si>
  <si>
    <t xml:space="preserve">LOUIS DREYFUS ENERGY CORPORATION</t>
  </si>
  <si>
    <t xml:space="preserve">3000002906</t>
  </si>
  <si>
    <t xml:space="preserve">MAHONIA, LTD</t>
  </si>
  <si>
    <t xml:space="preserve">3000013342</t>
  </si>
  <si>
    <t xml:space="preserve">MERRILL LYNCH CAPITAL SERVICES, INC</t>
  </si>
  <si>
    <t xml:space="preserve">3000012983</t>
  </si>
  <si>
    <t xml:space="preserve">MGS Corporation</t>
  </si>
  <si>
    <t xml:space="preserve">3000016521</t>
  </si>
  <si>
    <t xml:space="preserve">Mieco, Inc</t>
  </si>
  <si>
    <t xml:space="preserve">3000007948</t>
  </si>
  <si>
    <t xml:space="preserve">MIRANT AMERICAS ENERGY MARKETING, LP</t>
  </si>
  <si>
    <t xml:space="preserve">3000009534</t>
  </si>
  <si>
    <t xml:space="preserve">Morgan Guaranty Trust Company New York</t>
  </si>
  <si>
    <t xml:space="preserve">3000012985</t>
  </si>
  <si>
    <t xml:space="preserve">MORGAN GUARANTY TRUST COMPANY OF NEW YORK</t>
  </si>
  <si>
    <t xml:space="preserve">3000006050</t>
  </si>
  <si>
    <t xml:space="preserve">MORGAN STANLEY CAPITAL GROUP, INC</t>
  </si>
  <si>
    <t xml:space="preserve">3000004533</t>
  </si>
  <si>
    <t xml:space="preserve">National Energy Group, Inc</t>
  </si>
  <si>
    <t xml:space="preserve">3000016027</t>
  </si>
  <si>
    <t xml:space="preserve">Natsource, LLC</t>
  </si>
  <si>
    <t xml:space="preserve">3000009200</t>
  </si>
  <si>
    <t xml:space="preserve">Nicole Energy Services, Inc.</t>
  </si>
  <si>
    <t xml:space="preserve">3000008102</t>
  </si>
  <si>
    <t xml:space="preserve">Northcoast</t>
  </si>
  <si>
    <t xml:space="preserve">OSPRAIE PORTFOLIO LTD</t>
  </si>
  <si>
    <t xml:space="preserve">3000012206</t>
  </si>
  <si>
    <t xml:space="preserve">PANCANADIAN ENERGY SERVICES</t>
  </si>
  <si>
    <t xml:space="preserve">3000008020</t>
  </si>
  <si>
    <t xml:space="preserve">PCS NITROGEN FERTILIZER, LP</t>
  </si>
  <si>
    <t xml:space="preserve">3000010294</t>
  </si>
  <si>
    <t xml:space="preserve">Petrous, LLC</t>
  </si>
  <si>
    <t xml:space="preserve">3000009187</t>
  </si>
  <si>
    <t xml:space="preserve">PG&amp;E Energy Trading - Gas Corporation-EPMI</t>
  </si>
  <si>
    <t xml:space="preserve">3000013294</t>
  </si>
  <si>
    <t xml:space="preserve">PG&amp;E Energy Trading Corporation</t>
  </si>
  <si>
    <t xml:space="preserve">3000012806</t>
  </si>
  <si>
    <t xml:space="preserve">PHIBRO, INC.</t>
  </si>
  <si>
    <t xml:space="preserve">3000006063</t>
  </si>
  <si>
    <t xml:space="preserve">PMI</t>
  </si>
  <si>
    <t xml:space="preserve">PRIOR ENERGY CORPORATION</t>
  </si>
  <si>
    <t xml:space="preserve">3000003142</t>
  </si>
  <si>
    <t xml:space="preserve">PSEG Energy Resources &amp; Trade, LLC</t>
  </si>
  <si>
    <t xml:space="preserve">3000013391</t>
  </si>
  <si>
    <t xml:space="preserve">RAINBOW ENERGY MARKETING CORP.</t>
  </si>
  <si>
    <t xml:space="preserve">3000004458</t>
  </si>
  <si>
    <t xml:space="preserve">RAINBOW GAS COMPANY</t>
  </si>
  <si>
    <t xml:space="preserve">3000002022</t>
  </si>
  <si>
    <t xml:space="preserve">RELIANT ENERGY SERVICES, INC.</t>
  </si>
  <si>
    <t xml:space="preserve">3000007505</t>
  </si>
  <si>
    <t xml:space="preserve">Savannah Foods</t>
  </si>
  <si>
    <t xml:space="preserve">3000004915</t>
  </si>
  <si>
    <t xml:space="preserve">Savannah Foods Industrial</t>
  </si>
  <si>
    <t xml:space="preserve">3000005397</t>
  </si>
  <si>
    <t xml:space="preserve">Sempra Energy Trading Corp</t>
  </si>
  <si>
    <t xml:space="preserve">3000007895</t>
  </si>
  <si>
    <t xml:space="preserve">Seneneco Resources</t>
  </si>
  <si>
    <t xml:space="preserve">SMALL VENTURES USA, L.L.C.</t>
  </si>
  <si>
    <t xml:space="preserve">3000012360</t>
  </si>
  <si>
    <t xml:space="preserve">Smith Barney AAA Energy Fund L P</t>
  </si>
  <si>
    <t xml:space="preserve">3000014850</t>
  </si>
  <si>
    <t xml:space="preserve">Societe Generale Paris</t>
  </si>
  <si>
    <t xml:space="preserve">SOLITARIE CORP.</t>
  </si>
  <si>
    <t xml:space="preserve">3000020365</t>
  </si>
  <si>
    <t xml:space="preserve">STANDARD CHARTERED BANK</t>
  </si>
  <si>
    <t xml:space="preserve">3000006011</t>
  </si>
  <si>
    <t xml:space="preserve">Statoil Energy</t>
  </si>
  <si>
    <t xml:space="preserve">STRATUM GROUP, LP</t>
  </si>
  <si>
    <t xml:space="preserve">3000002275</t>
  </si>
  <si>
    <t xml:space="preserve">SWISS RE FINANCIAL PRODUCTS CORPORATION</t>
  </si>
  <si>
    <t xml:space="preserve">3000006719</t>
  </si>
  <si>
    <t xml:space="preserve">T BOONE PICKENS</t>
  </si>
  <si>
    <t xml:space="preserve">3000009141</t>
  </si>
  <si>
    <t xml:space="preserve">TAUBER OIL COMPANY</t>
  </si>
  <si>
    <t xml:space="preserve">3000000104</t>
  </si>
  <si>
    <t xml:space="preserve">TEXLA ENERGY MANAGEMENT, INC</t>
  </si>
  <si>
    <t xml:space="preserve">3000001821</t>
  </si>
  <si>
    <t xml:space="preserve">THE NEW POWER COMPANY, INC.</t>
  </si>
  <si>
    <t xml:space="preserve">3000013704</t>
  </si>
  <si>
    <t xml:space="preserve">TORCH ENERGY MARKETING, INC</t>
  </si>
  <si>
    <t xml:space="preserve">3000007953</t>
  </si>
  <si>
    <t xml:space="preserve">TUDOR BVI GLOBAL FUND LTD</t>
  </si>
  <si>
    <t xml:space="preserve">3000011842</t>
  </si>
  <si>
    <t xml:space="preserve">TUDOR PROPRIETARY TRADING, L.L.C.</t>
  </si>
  <si>
    <t xml:space="preserve">3000011841</t>
  </si>
  <si>
    <t xml:space="preserve">TXU ENERGY TRADING</t>
  </si>
  <si>
    <t xml:space="preserve">3000008067</t>
  </si>
  <si>
    <t xml:space="preserve">Union Spring Fund LTD</t>
  </si>
  <si>
    <t xml:space="preserve">000000001</t>
  </si>
  <si>
    <t xml:space="preserve">Utilicorp/Aquila</t>
  </si>
  <si>
    <t xml:space="preserve">3000002001</t>
  </si>
  <si>
    <t xml:space="preserve">VIRGINIA POWER ENERGY MARKETING, INC</t>
  </si>
  <si>
    <t xml:space="preserve">3000007835</t>
  </si>
  <si>
    <t xml:space="preserve">VITOL CAPITAL MANAGEMENT, LTD</t>
  </si>
  <si>
    <t xml:space="preserve">3000018426</t>
  </si>
  <si>
    <t xml:space="preserve">VITOL S.A., INC</t>
  </si>
  <si>
    <t xml:space="preserve">3000005191</t>
  </si>
  <si>
    <t xml:space="preserve">WACHOVIA BANK, N.A.</t>
  </si>
  <si>
    <t xml:space="preserve">3000016109</t>
  </si>
  <si>
    <t xml:space="preserve">Western Gas Resources Inc</t>
  </si>
  <si>
    <t xml:space="preserve">3000006708</t>
  </si>
  <si>
    <t xml:space="preserve">WESTERN GAS RESOURCES, INC</t>
  </si>
  <si>
    <t xml:space="preserve">3000008012</t>
  </si>
  <si>
    <t xml:space="preserve">WESTPARK RESOURCES</t>
  </si>
  <si>
    <t xml:space="preserve">3000012040</t>
  </si>
  <si>
    <t xml:space="preserve">WEXFORD SPECTRUM INVESTORS, LLC</t>
  </si>
  <si>
    <t xml:space="preserve">3000020324</t>
  </si>
  <si>
    <t xml:space="preserve">WILLIAMS ENERGY MARKETING &amp; TRADING COMPANY</t>
  </si>
  <si>
    <t xml:space="preserve">3000007001</t>
  </si>
  <si>
    <t xml:space="preserve">Power Margin</t>
  </si>
  <si>
    <t xml:space="preserve">EPMI</t>
  </si>
  <si>
    <t xml:space="preserve">Conexant Systems, Inc</t>
  </si>
  <si>
    <t xml:space="preserve">3000022102</t>
  </si>
  <si>
    <t xml:space="preserve">El Paso Merchant Energy, LP</t>
  </si>
  <si>
    <t xml:space="preserve">3000011089</t>
  </si>
  <si>
    <t xml:space="preserve">FRESNO COGENERATION PARTNERS, L P</t>
  </si>
  <si>
    <t xml:space="preserve">3000018816</t>
  </si>
  <si>
    <t xml:space="preserve">Mieco, Inc.,</t>
  </si>
  <si>
    <t xml:space="preserve">3000006739</t>
  </si>
  <si>
    <t xml:space="preserve">PG&amp;E Energy Trading-Power, LP</t>
  </si>
  <si>
    <t xml:space="preserve">3000005892</t>
  </si>
  <si>
    <t xml:space="preserve">POWEREX CORP.</t>
  </si>
  <si>
    <t xml:space="preserve">3000006771</t>
  </si>
  <si>
    <t xml:space="preserve">SOUTHERN CALIFORNIA EDISON COMPANY</t>
  </si>
  <si>
    <t xml:space="preserve">3000006410</t>
  </si>
  <si>
    <t xml:space="preserve">VIRGINIA ELECTRIC AND POWER COMPANY</t>
  </si>
  <si>
    <t xml:space="preserve">3000007877</t>
  </si>
  <si>
    <t xml:space="preserve">Wabash Valley Power Association. Inc.</t>
  </si>
  <si>
    <t xml:space="preserve">3000007289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</si>
</sst>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d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1" width="9.06"/>
    <col collapsed="false" customWidth="true" hidden="false" outlineLevel="0" max="2" min="2" style="1" width="1.99"/>
    <col collapsed="false" customWidth="true" hidden="false" outlineLevel="0" max="3" min="3" style="1" width="37.28"/>
    <col collapsed="false" customWidth="true" hidden="true" outlineLevel="0" max="4" min="4" style="1" width="11.42"/>
    <col collapsed="false" customWidth="true" hidden="true" outlineLevel="0" max="5" min="5" style="2" width="15.56"/>
    <col collapsed="false" customWidth="true" hidden="false" outlineLevel="0" max="6" min="6" style="2" width="11.7"/>
    <col collapsed="false" customWidth="true" hidden="true" outlineLevel="0" max="7" min="7" style="2" width="17.42"/>
    <col collapsed="false" customWidth="true" hidden="false" outlineLevel="0" max="8" min="8" style="2" width="10.71"/>
    <col collapsed="false" customWidth="true" hidden="false" outlineLevel="0" max="9" min="9" style="2" width="11.85"/>
    <col collapsed="false" customWidth="true" hidden="true" outlineLevel="0" max="10" min="10" style="2" width="17.42"/>
    <col collapsed="false" customWidth="true" hidden="false" outlineLevel="0" max="11" min="11" style="2" width="14.41"/>
    <col collapsed="false" customWidth="true" hidden="true" outlineLevel="0" max="12" min="12" style="2" width="17.42"/>
    <col collapsed="false" customWidth="true" hidden="false" outlineLevel="0" max="13" min="13" style="2" width="10.85"/>
    <col collapsed="false" customWidth="true" hidden="false" outlineLevel="0" max="14" min="14" style="2" width="12.28"/>
    <col collapsed="false" customWidth="true" hidden="true" outlineLevel="0" max="15" min="15" style="2" width="17.42"/>
    <col collapsed="false" customWidth="true" hidden="false" outlineLevel="0" max="16" min="16" style="2" width="12.28"/>
    <col collapsed="false" customWidth="true" hidden="false" outlineLevel="0" max="17" min="17" style="2" width="14.28"/>
    <col collapsed="false" customWidth="true" hidden="false" outlineLevel="0" max="18" min="18" style="1" width="12.85"/>
    <col collapsed="false" customWidth="true" hidden="false" outlineLevel="0" max="19" min="19" style="1" width="11.56"/>
    <col collapsed="false" customWidth="true" hidden="false" outlineLevel="0" max="20" min="20" style="3" width="2.56"/>
    <col collapsed="false" customWidth="true" hidden="false" outlineLevel="0" max="21" min="21" style="1" width="12.42"/>
    <col collapsed="false" customWidth="true" hidden="false" outlineLevel="0" max="22" min="22" style="1" width="1.85"/>
    <col collapsed="false" customWidth="true" hidden="false" outlineLevel="0" max="23" min="23" style="1" width="12.28"/>
    <col collapsed="false" customWidth="false" hidden="false" outlineLevel="0" max="257" min="24" style="1" width="9.14"/>
  </cols>
  <sheetData>
    <row r="1" customFormat="false" ht="12" hidden="false" customHeight="false" outlineLevel="0" collapsed="false">
      <c r="C1" s="4" t="s">
        <v>0</v>
      </c>
      <c r="F1" s="5" t="n">
        <f aca="true">NOW()</f>
        <v>45926.9257988927</v>
      </c>
    </row>
    <row r="2" customFormat="false" ht="12" hidden="false" customHeight="false" outlineLevel="0" collapsed="false">
      <c r="C2" s="4" t="s">
        <v>1</v>
      </c>
    </row>
    <row r="3" customFormat="false" ht="11.25" hidden="false" customHeight="false" outlineLevel="0" collapsed="false">
      <c r="C3" s="1" t="s">
        <v>2</v>
      </c>
      <c r="U3" s="6" t="n">
        <v>37162</v>
      </c>
      <c r="W3" s="6" t="n">
        <v>37188</v>
      </c>
    </row>
    <row r="4" customFormat="false" ht="11.25" hidden="false" customHeight="false" outlineLevel="0" collapsed="false">
      <c r="C4" s="1" t="s">
        <v>3</v>
      </c>
      <c r="U4" s="1" t="s">
        <v>4</v>
      </c>
      <c r="W4" s="7" t="s">
        <v>4</v>
      </c>
    </row>
    <row r="5" customFormat="false" ht="11.25" hidden="false" customHeight="false" outlineLevel="0" collapsed="false">
      <c r="A5" s="8" t="s">
        <v>5</v>
      </c>
      <c r="B5" s="8"/>
      <c r="C5" s="8"/>
      <c r="D5" s="8" t="s">
        <v>6</v>
      </c>
      <c r="E5" s="9" t="n">
        <v>37256</v>
      </c>
      <c r="F5" s="9" t="n">
        <v>37256</v>
      </c>
      <c r="G5" s="10" t="n">
        <v>36981</v>
      </c>
      <c r="H5" s="9" t="n">
        <v>36981</v>
      </c>
      <c r="I5" s="9" t="s">
        <v>7</v>
      </c>
      <c r="J5" s="10" t="n">
        <v>37072</v>
      </c>
      <c r="K5" s="9" t="n">
        <v>37072</v>
      </c>
      <c r="L5" s="10" t="n">
        <v>37164</v>
      </c>
      <c r="M5" s="9" t="s">
        <v>7</v>
      </c>
      <c r="N5" s="9" t="n">
        <v>37164</v>
      </c>
      <c r="O5" s="10" t="n">
        <v>37188</v>
      </c>
      <c r="P5" s="9" t="s">
        <v>7</v>
      </c>
      <c r="Q5" s="11" t="n">
        <v>37188</v>
      </c>
      <c r="R5" s="9" t="s">
        <v>7</v>
      </c>
      <c r="S5" s="12" t="s">
        <v>8</v>
      </c>
      <c r="T5" s="13"/>
      <c r="U5" s="12" t="s">
        <v>9</v>
      </c>
      <c r="V5" s="13"/>
      <c r="W5" s="12" t="s">
        <v>9</v>
      </c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1.25" hidden="false" customHeight="false" outlineLevel="0" collapsed="false">
      <c r="A6" s="8"/>
      <c r="B6" s="8"/>
      <c r="C6" s="14" t="s">
        <v>10</v>
      </c>
      <c r="D6" s="8"/>
      <c r="E6" s="10"/>
      <c r="F6" s="15" t="n">
        <f aca="false">+F125</f>
        <v>940.288202</v>
      </c>
      <c r="G6" s="15" t="n">
        <f aca="false">+G125</f>
        <v>-114029944.52</v>
      </c>
      <c r="H6" s="15" t="n">
        <f aca="false">+H125</f>
        <v>134.02994452</v>
      </c>
      <c r="I6" s="15" t="n">
        <f aca="false">+I125</f>
        <v>-806.25825748</v>
      </c>
      <c r="J6" s="15"/>
      <c r="K6" s="15" t="n">
        <f aca="false">+K125</f>
        <v>568.83066411</v>
      </c>
      <c r="L6" s="15"/>
      <c r="M6" s="15" t="n">
        <f aca="false">+M125</f>
        <v>434.80071959</v>
      </c>
      <c r="N6" s="15" t="n">
        <f aca="false">+N125</f>
        <v>179.040372286</v>
      </c>
      <c r="O6" s="15"/>
      <c r="P6" s="15" t="n">
        <f aca="false">+P125</f>
        <v>-389.790291824</v>
      </c>
      <c r="Q6" s="15" t="n">
        <f aca="false">+Q125</f>
        <v>-151.181627714</v>
      </c>
      <c r="R6" s="15" t="n">
        <f aca="false">+R125</f>
        <v>-330.222</v>
      </c>
      <c r="S6" s="15" t="n">
        <f aca="false">+S125</f>
        <v>-1270.510202</v>
      </c>
      <c r="T6" s="16"/>
      <c r="U6" s="15" t="n">
        <f aca="false">+U125</f>
        <v>-1913</v>
      </c>
      <c r="V6" s="17"/>
      <c r="W6" s="15" t="n">
        <f aca="false">+W125</f>
        <v>0</v>
      </c>
      <c r="X6" s="17"/>
      <c r="Y6" s="17"/>
      <c r="Z6" s="17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1.25" hidden="false" customHeight="false" outlineLevel="0" collapsed="false">
      <c r="A7" s="8"/>
      <c r="B7" s="8"/>
      <c r="C7" s="14" t="s">
        <v>11</v>
      </c>
      <c r="D7" s="8"/>
      <c r="E7" s="10"/>
      <c r="F7" s="15" t="n">
        <f aca="false">+F156</f>
        <v>1476.14280754</v>
      </c>
      <c r="G7" s="15" t="n">
        <f aca="false">+G156</f>
        <v>-1394272019.54</v>
      </c>
      <c r="H7" s="15" t="n">
        <f aca="false">+H156</f>
        <v>1394.27201954</v>
      </c>
      <c r="I7" s="15" t="n">
        <f aca="false">+I156</f>
        <v>-81.870788</v>
      </c>
      <c r="J7" s="15"/>
      <c r="K7" s="15" t="n">
        <f aca="false">+K156</f>
        <v>-807.40239039</v>
      </c>
      <c r="L7" s="15"/>
      <c r="M7" s="15" t="n">
        <f aca="false">+M156</f>
        <v>-2201.67440993</v>
      </c>
      <c r="N7" s="15" t="n">
        <f aca="false">+N156</f>
        <v>-453.011578393</v>
      </c>
      <c r="O7" s="15"/>
      <c r="P7" s="15" t="n">
        <f aca="false">+P156</f>
        <v>354.390811997</v>
      </c>
      <c r="Q7" s="15" t="n">
        <f aca="false">+Q156</f>
        <v>-441.612492393</v>
      </c>
      <c r="R7" s="15" t="n">
        <f aca="false">+R156</f>
        <v>11.399086</v>
      </c>
      <c r="S7" s="15" t="n">
        <f aca="false">+S156</f>
        <v>-1464.74372154</v>
      </c>
      <c r="T7" s="16"/>
      <c r="U7" s="15" t="n">
        <f aca="false">+U156</f>
        <v>-500</v>
      </c>
      <c r="V7" s="17"/>
      <c r="W7" s="15" t="n">
        <f aca="false">+W156</f>
        <v>0</v>
      </c>
      <c r="X7" s="17"/>
      <c r="Y7" s="17"/>
      <c r="Z7" s="17"/>
      <c r="AA7" s="17"/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1.25" hidden="false" customHeight="false" outlineLevel="0" collapsed="false">
      <c r="A8" s="8"/>
      <c r="B8" s="8"/>
      <c r="C8" s="19" t="s">
        <v>12</v>
      </c>
      <c r="D8" s="8"/>
      <c r="E8" s="10"/>
      <c r="F8" s="20" t="n">
        <f aca="false">SUM(F6:F7)</f>
        <v>2416.43100954</v>
      </c>
      <c r="G8" s="20" t="n">
        <f aca="false">SUM(G6:G7)</f>
        <v>-1508301964.06</v>
      </c>
      <c r="H8" s="21" t="n">
        <f aca="false">SUM(H6:H7)</f>
        <v>1528.30196406</v>
      </c>
      <c r="I8" s="20" t="n">
        <f aca="false">SUM(I6:I7)</f>
        <v>-888.12904548</v>
      </c>
      <c r="J8" s="15"/>
      <c r="K8" s="20" t="n">
        <f aca="false">SUM(K6:K7)</f>
        <v>-238.57172628</v>
      </c>
      <c r="L8" s="15"/>
      <c r="M8" s="20" t="n">
        <f aca="false">SUM(M6:M7)</f>
        <v>-1766.87369034</v>
      </c>
      <c r="N8" s="21" t="n">
        <f aca="false">SUM(N6:N7)</f>
        <v>-273.971206107</v>
      </c>
      <c r="O8" s="15"/>
      <c r="P8" s="20" t="n">
        <f aca="false">SUM(P6:P7)</f>
        <v>-35.399479827</v>
      </c>
      <c r="Q8" s="20" t="n">
        <f aca="false">SUM(Q6:Q7)</f>
        <v>-592.794120107</v>
      </c>
      <c r="R8" s="20" t="n">
        <f aca="false">SUM(R6:R7)</f>
        <v>-318.822914</v>
      </c>
      <c r="S8" s="20" t="n">
        <f aca="false">SUM(S6:S7)</f>
        <v>-2735.25392354</v>
      </c>
      <c r="T8" s="13"/>
      <c r="U8" s="20" t="n">
        <f aca="false">SUM(U6:U7)</f>
        <v>-2413</v>
      </c>
      <c r="V8" s="18"/>
      <c r="W8" s="20" t="n">
        <f aca="false">SUM(W6:W7)</f>
        <v>0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1.25" hidden="false" customHeight="false" outlineLevel="0" collapsed="false">
      <c r="A9" s="8"/>
      <c r="B9" s="8"/>
      <c r="C9" s="8"/>
      <c r="D9" s="8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8"/>
      <c r="S9" s="18"/>
      <c r="T9" s="13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1.25" hidden="false" customHeight="false" outlineLevel="0" collapsed="false">
      <c r="A10" s="8"/>
      <c r="B10" s="8"/>
      <c r="C10" s="8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8"/>
      <c r="S10" s="18"/>
      <c r="T10" s="13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1.25" hidden="false" customHeight="false" outlineLevel="0" collapsed="false">
      <c r="A11" s="8"/>
      <c r="B11" s="8"/>
      <c r="C11" s="22" t="s">
        <v>13</v>
      </c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1.25" hidden="false" customHeight="false" outlineLevel="0" collapsed="false">
      <c r="A12" s="8"/>
      <c r="B12" s="8"/>
      <c r="C12" s="8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1.25" hidden="false" customHeight="false" outlineLevel="0" collapsed="false">
      <c r="A13" s="14" t="s">
        <v>14</v>
      </c>
      <c r="B13" s="14"/>
      <c r="C13" s="23" t="s">
        <v>15</v>
      </c>
      <c r="D13" s="14" t="s">
        <v>16</v>
      </c>
      <c r="E13" s="24" t="n">
        <v>100000000</v>
      </c>
      <c r="F13" s="25" t="n">
        <f aca="false">IF(E13&lt;&gt;"",E13/1000000,0)</f>
        <v>100</v>
      </c>
      <c r="G13" s="25" t="n">
        <v>-100000000</v>
      </c>
      <c r="H13" s="25" t="n">
        <f aca="false">IF(G13&lt;&gt;"",G13/-1000000,0)</f>
        <v>100</v>
      </c>
      <c r="I13" s="25" t="n">
        <f aca="false">+H13-F13</f>
        <v>0</v>
      </c>
      <c r="J13" s="25" t="n">
        <v>-100000000</v>
      </c>
      <c r="K13" s="25" t="n">
        <f aca="false">IF(J13&lt;&gt;"",J13/-1000000,0)</f>
        <v>100</v>
      </c>
      <c r="L13" s="25"/>
      <c r="M13" s="25" t="n">
        <f aca="false">+K13-H13</f>
        <v>0</v>
      </c>
      <c r="N13" s="25" t="n">
        <f aca="false">IF(L13&lt;&gt;"",L13/-1000000,0)</f>
        <v>0</v>
      </c>
      <c r="O13" s="25"/>
      <c r="P13" s="25" t="n">
        <f aca="false">+N13-K13</f>
        <v>-100</v>
      </c>
      <c r="Q13" s="25" t="n">
        <f aca="false">IF(O13&lt;&gt;"",O13/-1000000,0)</f>
        <v>0</v>
      </c>
      <c r="R13" s="25" t="n">
        <f aca="false">+Q13-N13</f>
        <v>0</v>
      </c>
      <c r="S13" s="25" t="n">
        <f aca="false">+R13-F13</f>
        <v>-100</v>
      </c>
      <c r="T13" s="13"/>
      <c r="U13" s="25" t="n">
        <v>94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14" t="s">
        <v>14</v>
      </c>
      <c r="B14" s="14"/>
      <c r="C14" s="26" t="s">
        <v>17</v>
      </c>
      <c r="D14" s="14" t="s">
        <v>18</v>
      </c>
      <c r="E14" s="24" t="n">
        <v>-68000000</v>
      </c>
      <c r="F14" s="25" t="n">
        <f aca="false">IF(E14&lt;&gt;"",E14/1000000,0)</f>
        <v>-68</v>
      </c>
      <c r="G14" s="25" t="n">
        <v>100000000</v>
      </c>
      <c r="H14" s="25" t="n">
        <f aca="false">IF(G14&lt;&gt;"",G14/-1000000,0)</f>
        <v>-100</v>
      </c>
      <c r="I14" s="25" t="n">
        <f aca="false">+H14-F14</f>
        <v>-32</v>
      </c>
      <c r="J14" s="25" t="n">
        <v>100000000</v>
      </c>
      <c r="K14" s="25" t="n">
        <f aca="false">IF(J14&lt;&gt;"",J14/-1000000,0)</f>
        <v>-100</v>
      </c>
      <c r="L14" s="25"/>
      <c r="M14" s="25" t="n">
        <f aca="false">+K14-H14</f>
        <v>0</v>
      </c>
      <c r="N14" s="25" t="n">
        <f aca="false">IF(L14&lt;&gt;"",L14/-1000000,0)</f>
        <v>0</v>
      </c>
      <c r="O14" s="25"/>
      <c r="P14" s="25" t="n">
        <f aca="false">+N14-K14</f>
        <v>100</v>
      </c>
      <c r="Q14" s="25" t="n">
        <f aca="false">IF(O14&lt;&gt;"",O14/-1000000,0)</f>
        <v>0</v>
      </c>
      <c r="R14" s="25" t="n">
        <f aca="false">+Q14-N14</f>
        <v>0</v>
      </c>
      <c r="S14" s="25" t="n">
        <f aca="false">+R14-F14</f>
        <v>68</v>
      </c>
      <c r="U14" s="25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14" t="s">
        <v>14</v>
      </c>
      <c r="B15" s="14"/>
      <c r="C15" s="26" t="s">
        <v>19</v>
      </c>
      <c r="D15" s="14" t="s">
        <v>20</v>
      </c>
      <c r="E15" s="24"/>
      <c r="F15" s="25" t="n">
        <f aca="false">IF(E15&lt;&gt;"",E15/1000000,0)</f>
        <v>0</v>
      </c>
      <c r="G15" s="25"/>
      <c r="H15" s="25" t="n">
        <f aca="false">IF(G15&lt;&gt;"",G15/-1000000,0)</f>
        <v>0</v>
      </c>
      <c r="I15" s="25" t="n">
        <f aca="false">+H15-F15</f>
        <v>0</v>
      </c>
      <c r="J15" s="25" t="n">
        <v>-300000.003</v>
      </c>
      <c r="K15" s="25" t="n">
        <f aca="false">IF(J15&lt;&gt;"",J15/-1000000,0)</f>
        <v>0.300000003</v>
      </c>
      <c r="L15" s="25" t="n">
        <v>279999.997</v>
      </c>
      <c r="M15" s="25" t="n">
        <f aca="false">+K15-H15</f>
        <v>0.300000003</v>
      </c>
      <c r="N15" s="25" t="n">
        <f aca="false">IF(L15&lt;&gt;"",L15/-1000000,0)</f>
        <v>-0.279999997</v>
      </c>
      <c r="O15" s="25" t="n">
        <v>169999.997</v>
      </c>
      <c r="P15" s="25" t="n">
        <f aca="false">+N15-K15</f>
        <v>-0.58</v>
      </c>
      <c r="Q15" s="25" t="n">
        <f aca="false">IF(O15&lt;&gt;"",O15/-1000000,0)</f>
        <v>-0.169999997</v>
      </c>
      <c r="R15" s="25" t="n">
        <f aca="false">+Q15-N15</f>
        <v>0.11</v>
      </c>
      <c r="S15" s="25" t="n">
        <f aca="false">+R15-F15</f>
        <v>0.11</v>
      </c>
      <c r="U15" s="25" t="n">
        <v>-1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14" t="s">
        <v>14</v>
      </c>
      <c r="B16" s="14"/>
      <c r="C16" s="26" t="s">
        <v>21</v>
      </c>
      <c r="D16" s="14" t="s">
        <v>22</v>
      </c>
      <c r="E16" s="24"/>
      <c r="F16" s="25" t="n">
        <f aca="false">IF(E16&lt;&gt;"",E16/1000000,0)</f>
        <v>0</v>
      </c>
      <c r="G16" s="25"/>
      <c r="H16" s="25" t="n">
        <f aca="false">IF(G16&lt;&gt;"",G16/-1000000,0)</f>
        <v>0</v>
      </c>
      <c r="I16" s="25" t="n">
        <f aca="false">+H16-F16</f>
        <v>0</v>
      </c>
      <c r="J16" s="25" t="n">
        <v>100</v>
      </c>
      <c r="K16" s="25" t="n">
        <f aca="false">IF(J16&lt;&gt;"",J16/-1000000,0)</f>
        <v>-0.0001</v>
      </c>
      <c r="L16" s="25" t="n">
        <v>130000</v>
      </c>
      <c r="M16" s="25" t="n">
        <f aca="false">+K16-H16</f>
        <v>-0.0001</v>
      </c>
      <c r="N16" s="25" t="n">
        <f aca="false">IF(L16&lt;&gt;"",L16/-1000000,0)</f>
        <v>-0.13</v>
      </c>
      <c r="O16" s="25" t="n">
        <v>150000</v>
      </c>
      <c r="P16" s="25" t="n">
        <f aca="false">+N16-K16</f>
        <v>-0.1299</v>
      </c>
      <c r="Q16" s="25" t="n">
        <f aca="false">IF(O16&lt;&gt;"",O16/-1000000,0)</f>
        <v>-0.15</v>
      </c>
      <c r="R16" s="25" t="n">
        <f aca="false">+Q16-N16</f>
        <v>-0.02</v>
      </c>
      <c r="S16" s="25" t="n">
        <f aca="false">+R16-F16</f>
        <v>-0.02</v>
      </c>
      <c r="U16" s="25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14" t="s">
        <v>14</v>
      </c>
      <c r="B17" s="14"/>
      <c r="C17" s="26" t="s">
        <v>23</v>
      </c>
      <c r="D17" s="14" t="s">
        <v>24</v>
      </c>
      <c r="E17" s="24"/>
      <c r="F17" s="25" t="n">
        <f aca="false">IF(E17&lt;&gt;"",E17/1000000,0)</f>
        <v>0</v>
      </c>
      <c r="G17" s="25" t="n">
        <v>15000000</v>
      </c>
      <c r="H17" s="25" t="n">
        <f aca="false">IF(G17&lt;&gt;"",G17/-1000000,0)</f>
        <v>-15</v>
      </c>
      <c r="I17" s="25" t="n">
        <f aca="false">+H17-F17</f>
        <v>-15</v>
      </c>
      <c r="J17" s="25"/>
      <c r="K17" s="25" t="n">
        <f aca="false">IF(J17&lt;&gt;"",J17/-1000000,0)</f>
        <v>0</v>
      </c>
      <c r="L17" s="25"/>
      <c r="M17" s="25" t="n">
        <f aca="false">+K17-H17</f>
        <v>15</v>
      </c>
      <c r="N17" s="25" t="n">
        <f aca="false">IF(L17&lt;&gt;"",L17/-1000000,0)</f>
        <v>0</v>
      </c>
      <c r="O17" s="25"/>
      <c r="P17" s="25" t="n">
        <f aca="false">+N17-K17</f>
        <v>0</v>
      </c>
      <c r="Q17" s="25" t="n">
        <f aca="false">IF(O17&lt;&gt;"",O17/-1000000,0)</f>
        <v>0</v>
      </c>
      <c r="R17" s="25" t="n">
        <f aca="false">+Q17-N17</f>
        <v>0</v>
      </c>
      <c r="S17" s="25" t="n">
        <f aca="false">+R17-F17</f>
        <v>0</v>
      </c>
      <c r="U17" s="2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14" t="s">
        <v>25</v>
      </c>
      <c r="B18" s="14"/>
      <c r="C18" s="26" t="s">
        <v>26</v>
      </c>
      <c r="D18" s="14" t="s">
        <v>27</v>
      </c>
      <c r="E18" s="24"/>
      <c r="F18" s="25" t="n">
        <f aca="false">IF(E18&lt;&gt;"",E18/1000000,0)</f>
        <v>0</v>
      </c>
      <c r="G18" s="25"/>
      <c r="H18" s="25" t="n">
        <f aca="false">IF(G18&lt;&gt;"",G18/-1000000,0)</f>
        <v>0</v>
      </c>
      <c r="I18" s="25" t="n">
        <f aca="false">+H18-F18</f>
        <v>0</v>
      </c>
      <c r="J18" s="25"/>
      <c r="K18" s="25" t="n">
        <f aca="false">IF(J18&lt;&gt;"",J18/-1000000,0)</f>
        <v>0</v>
      </c>
      <c r="L18" s="25" t="n">
        <v>57579441</v>
      </c>
      <c r="M18" s="25" t="n">
        <f aca="false">+K18-H18</f>
        <v>0</v>
      </c>
      <c r="N18" s="25" t="n">
        <f aca="false">IF(L18&lt;&gt;"",L18/-1000000,0)</f>
        <v>-57.579441</v>
      </c>
      <c r="O18" s="25" t="n">
        <v>57579441</v>
      </c>
      <c r="P18" s="25" t="n">
        <f aca="false">+N18-K18</f>
        <v>-57.579441</v>
      </c>
      <c r="Q18" s="25" t="n">
        <f aca="false">IF(O18&lt;&gt;"",O18/-1000000,0)</f>
        <v>-57.579441</v>
      </c>
      <c r="R18" s="25" t="n">
        <f aca="false">+Q18-N18</f>
        <v>0</v>
      </c>
      <c r="S18" s="25" t="n">
        <f aca="false">+R18-F18</f>
        <v>0</v>
      </c>
      <c r="U18" s="25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A19" s="14" t="s">
        <v>14</v>
      </c>
      <c r="B19" s="14"/>
      <c r="C19" s="26" t="s">
        <v>28</v>
      </c>
      <c r="D19" s="14" t="s">
        <v>29</v>
      </c>
      <c r="E19" s="24"/>
      <c r="F19" s="25" t="n">
        <f aca="false">IF(E19&lt;&gt;"",E19/1000000,0)</f>
        <v>0</v>
      </c>
      <c r="G19" s="25"/>
      <c r="H19" s="25" t="n">
        <f aca="false">IF(G19&lt;&gt;"",G19/-1000000,0)</f>
        <v>0</v>
      </c>
      <c r="I19" s="25" t="n">
        <f aca="false">+H19-F19</f>
        <v>0</v>
      </c>
      <c r="J19" s="25"/>
      <c r="K19" s="25" t="n">
        <f aca="false">IF(J19&lt;&gt;"",J19/-1000000,0)</f>
        <v>0</v>
      </c>
      <c r="L19" s="25" t="n">
        <v>5000000</v>
      </c>
      <c r="M19" s="25" t="n">
        <f aca="false">+K19-H19</f>
        <v>0</v>
      </c>
      <c r="N19" s="25" t="n">
        <f aca="false">IF(L19&lt;&gt;"",L19/-1000000,0)</f>
        <v>-5</v>
      </c>
      <c r="O19" s="25" t="n">
        <v>2500000</v>
      </c>
      <c r="P19" s="25" t="n">
        <f aca="false">+N19-K19</f>
        <v>-5</v>
      </c>
      <c r="Q19" s="25" t="n">
        <f aca="false">IF(O19&lt;&gt;"",O19/-1000000,0)</f>
        <v>-2.5</v>
      </c>
      <c r="R19" s="25" t="n">
        <f aca="false">+Q19-N19</f>
        <v>2.5</v>
      </c>
      <c r="S19" s="25" t="n">
        <f aca="false">+R19-F19</f>
        <v>2.5</v>
      </c>
      <c r="U19" s="25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1.25" hidden="false" customHeight="false" outlineLevel="0" collapsed="false">
      <c r="A20" s="14" t="s">
        <v>14</v>
      </c>
      <c r="B20" s="14"/>
      <c r="C20" s="26" t="s">
        <v>30</v>
      </c>
      <c r="D20" s="14" t="s">
        <v>31</v>
      </c>
      <c r="E20" s="24"/>
      <c r="F20" s="25" t="n">
        <f aca="false">IF(E20&lt;&gt;"",E20/1000000,0)</f>
        <v>0</v>
      </c>
      <c r="G20" s="25"/>
      <c r="H20" s="25" t="n">
        <f aca="false">IF(G20&lt;&gt;"",G20/-1000000,0)</f>
        <v>0</v>
      </c>
      <c r="I20" s="25" t="n">
        <f aca="false">+H20-F20</f>
        <v>0</v>
      </c>
      <c r="J20" s="25" t="n">
        <v>111800000</v>
      </c>
      <c r="K20" s="25" t="n">
        <f aca="false">IF(J20&lt;&gt;"",J20/-1000000,0)</f>
        <v>-111.8</v>
      </c>
      <c r="L20" s="25" t="n">
        <v>5000000</v>
      </c>
      <c r="M20" s="25" t="n">
        <f aca="false">+K20-H20</f>
        <v>-111.8</v>
      </c>
      <c r="N20" s="25" t="n">
        <f aca="false">IF(L20&lt;&gt;"",L20/-1000000,0)</f>
        <v>-5</v>
      </c>
      <c r="O20" s="25" t="n">
        <v>38000000</v>
      </c>
      <c r="P20" s="25" t="n">
        <f aca="false">+N20-K20</f>
        <v>106.8</v>
      </c>
      <c r="Q20" s="25" t="n">
        <f aca="false">IF(O20&lt;&gt;"",O20/-1000000,0)</f>
        <v>-38</v>
      </c>
      <c r="R20" s="25" t="n">
        <f aca="false">+Q20-N20</f>
        <v>-33</v>
      </c>
      <c r="S20" s="25" t="n">
        <f aca="false">+R20-F20</f>
        <v>-33</v>
      </c>
      <c r="U20" s="25" t="n">
        <v>-58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1.25" hidden="false" customHeight="false" outlineLevel="0" collapsed="false">
      <c r="A21" s="14"/>
      <c r="B21" s="14"/>
      <c r="C21" s="26" t="s">
        <v>32</v>
      </c>
      <c r="D21" s="14" t="n">
        <v>3000007762</v>
      </c>
      <c r="E21" s="24" t="n">
        <v>-46000000</v>
      </c>
      <c r="F21" s="25" t="n">
        <f aca="false">IF(E21&lt;&gt;"",E21/1000000,0)</f>
        <v>-46</v>
      </c>
      <c r="G21" s="25"/>
      <c r="H21" s="25"/>
      <c r="I21" s="25" t="n">
        <f aca="false">+H21-F21</f>
        <v>46</v>
      </c>
      <c r="J21" s="25"/>
      <c r="K21" s="25"/>
      <c r="L21" s="25"/>
      <c r="M21" s="25"/>
      <c r="N21" s="25"/>
      <c r="O21" s="25"/>
      <c r="P21" s="25"/>
      <c r="Q21" s="25"/>
      <c r="R21" s="25" t="n">
        <f aca="false">+Q21-N21</f>
        <v>0</v>
      </c>
      <c r="S21" s="25" t="n">
        <f aca="false">+R21-F21</f>
        <v>46</v>
      </c>
      <c r="U21" s="25" t="n">
        <v>40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1.25" hidden="false" customHeight="false" outlineLevel="0" collapsed="false">
      <c r="A22" s="14" t="s">
        <v>14</v>
      </c>
      <c r="B22" s="14"/>
      <c r="C22" s="26" t="s">
        <v>33</v>
      </c>
      <c r="D22" s="14" t="s">
        <v>34</v>
      </c>
      <c r="E22" s="24" t="n">
        <v>110350000</v>
      </c>
      <c r="F22" s="25" t="n">
        <f aca="false">IF(E22&lt;&gt;"",E22/1000000,0)</f>
        <v>110.35</v>
      </c>
      <c r="G22" s="25" t="n">
        <v>-29850000</v>
      </c>
      <c r="H22" s="25" t="n">
        <f aca="false">IF(G22&lt;&gt;"",G22/-1000000,0)</f>
        <v>29.85</v>
      </c>
      <c r="I22" s="25" t="n">
        <f aca="false">+H22-F22</f>
        <v>-80.5</v>
      </c>
      <c r="J22" s="25" t="n">
        <v>15000000</v>
      </c>
      <c r="K22" s="25" t="n">
        <f aca="false">IF(J22&lt;&gt;"",J22/-1000000,0)</f>
        <v>-15</v>
      </c>
      <c r="L22" s="25" t="n">
        <v>49000000</v>
      </c>
      <c r="M22" s="25" t="n">
        <f aca="false">+K22-H22</f>
        <v>-44.85</v>
      </c>
      <c r="N22" s="25" t="n">
        <f aca="false">IF(L22&lt;&gt;"",L22/-1000000,0)</f>
        <v>-49</v>
      </c>
      <c r="O22" s="25" t="n">
        <v>30000000</v>
      </c>
      <c r="P22" s="25" t="n">
        <f aca="false">+N22-K22</f>
        <v>-34</v>
      </c>
      <c r="Q22" s="25" t="n">
        <f aca="false">IF(O22&lt;&gt;"",O22/-1000000,0)</f>
        <v>-30</v>
      </c>
      <c r="R22" s="25" t="n">
        <f aca="false">+Q22-N22</f>
        <v>19</v>
      </c>
      <c r="S22" s="25" t="n">
        <f aca="false">+R22-F22</f>
        <v>-91.35</v>
      </c>
      <c r="U22" s="25" t="n">
        <v>-32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14" t="s">
        <v>14</v>
      </c>
      <c r="B23" s="14"/>
      <c r="C23" s="26" t="s">
        <v>35</v>
      </c>
      <c r="D23" s="14" t="s">
        <v>36</v>
      </c>
      <c r="E23" s="24"/>
      <c r="F23" s="25" t="n">
        <f aca="false">IF(E23&lt;&gt;"",E23/1000000,0)</f>
        <v>0</v>
      </c>
      <c r="G23" s="25"/>
      <c r="H23" s="25" t="n">
        <f aca="false">IF(G23&lt;&gt;"",G23/-1000000,0)</f>
        <v>0</v>
      </c>
      <c r="I23" s="25" t="n">
        <f aca="false">+H23-F23</f>
        <v>0</v>
      </c>
      <c r="J23" s="25" t="n">
        <v>-7000000</v>
      </c>
      <c r="K23" s="25" t="n">
        <f aca="false">IF(J23&lt;&gt;"",J23/-1000000,0)</f>
        <v>7</v>
      </c>
      <c r="L23" s="25" t="n">
        <v>128750000</v>
      </c>
      <c r="M23" s="25" t="n">
        <f aca="false">+K23-H23</f>
        <v>7</v>
      </c>
      <c r="N23" s="25" t="n">
        <f aca="false">IF(L23&lt;&gt;"",L23/-1000000,0)</f>
        <v>-128.75</v>
      </c>
      <c r="O23" s="25" t="n">
        <v>93750000</v>
      </c>
      <c r="P23" s="25" t="n">
        <f aca="false">+N23-K23</f>
        <v>-135.75</v>
      </c>
      <c r="Q23" s="25" t="n">
        <f aca="false">IF(O23&lt;&gt;"",O23/-1000000,0)</f>
        <v>-93.75</v>
      </c>
      <c r="R23" s="25" t="n">
        <f aca="false">+Q23-N23</f>
        <v>35</v>
      </c>
      <c r="S23" s="25" t="n">
        <f aca="false">+R23-F23</f>
        <v>35</v>
      </c>
      <c r="U23" s="25" t="n">
        <v>-133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14" t="s">
        <v>14</v>
      </c>
      <c r="B24" s="14"/>
      <c r="C24" s="26" t="s">
        <v>37</v>
      </c>
      <c r="D24" s="14" t="s">
        <v>38</v>
      </c>
      <c r="E24" s="24" t="n">
        <v>58750000</v>
      </c>
      <c r="F24" s="25" t="n">
        <f aca="false">IF(E24&lt;&gt;"",E24/1000000,0)</f>
        <v>58.75</v>
      </c>
      <c r="G24" s="25" t="n">
        <v>-30750000</v>
      </c>
      <c r="H24" s="25" t="n">
        <f aca="false">IF(G24&lt;&gt;"",G24/-1000000,0)</f>
        <v>30.75</v>
      </c>
      <c r="I24" s="25" t="n">
        <f aca="false">+H24-F24</f>
        <v>-28</v>
      </c>
      <c r="J24" s="25" t="n">
        <v>3000000.006</v>
      </c>
      <c r="K24" s="25" t="n">
        <f aca="false">IF(J24&lt;&gt;"",J24/-1000000,0)</f>
        <v>-3.000000006</v>
      </c>
      <c r="L24" s="25" t="n">
        <v>-2000000</v>
      </c>
      <c r="M24" s="25" t="n">
        <f aca="false">+K24-H24</f>
        <v>-33.750000006</v>
      </c>
      <c r="N24" s="25" t="n">
        <f aca="false">IF(L24&lt;&gt;"",L24/-1000000,0)</f>
        <v>2</v>
      </c>
      <c r="O24" s="25" t="n">
        <v>-2000000</v>
      </c>
      <c r="P24" s="25" t="n">
        <f aca="false">+N24-K24</f>
        <v>5.000000006</v>
      </c>
      <c r="Q24" s="25" t="n">
        <f aca="false">IF(O24&lt;&gt;"",O24/-1000000,0)</f>
        <v>2</v>
      </c>
      <c r="R24" s="25" t="n">
        <f aca="false">+Q24-N24</f>
        <v>0</v>
      </c>
      <c r="S24" s="25" t="n">
        <f aca="false">+R24-F24</f>
        <v>-58.75</v>
      </c>
      <c r="U24" s="25" t="n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A25" s="14" t="s">
        <v>14</v>
      </c>
      <c r="B25" s="14"/>
      <c r="C25" s="26" t="s">
        <v>39</v>
      </c>
      <c r="D25" s="14" t="s">
        <v>40</v>
      </c>
      <c r="E25" s="24" t="n">
        <v>-1700000</v>
      </c>
      <c r="F25" s="25" t="n">
        <f aca="false">IF(E25&lt;&gt;"",E25/1000000,0)</f>
        <v>-1.7</v>
      </c>
      <c r="G25" s="25" t="n">
        <v>14700000</v>
      </c>
      <c r="H25" s="25" t="n">
        <f aca="false">IF(G25&lt;&gt;"",G25/-1000000,0)</f>
        <v>-14.7</v>
      </c>
      <c r="I25" s="25" t="n">
        <f aca="false">+H25-F25</f>
        <v>-13</v>
      </c>
      <c r="J25" s="25" t="n">
        <v>1700000</v>
      </c>
      <c r="K25" s="25" t="n">
        <f aca="false">IF(J25&lt;&gt;"",J25/-1000000,0)</f>
        <v>-1.7</v>
      </c>
      <c r="L25" s="25" t="n">
        <v>1700000</v>
      </c>
      <c r="M25" s="25" t="n">
        <f aca="false">+K25-H25</f>
        <v>13</v>
      </c>
      <c r="N25" s="25" t="n">
        <f aca="false">IF(L25&lt;&gt;"",L25/-1000000,0)</f>
        <v>-1.7</v>
      </c>
      <c r="O25" s="25" t="n">
        <v>1700000</v>
      </c>
      <c r="P25" s="25" t="n">
        <f aca="false">+N25-K25</f>
        <v>0</v>
      </c>
      <c r="Q25" s="25" t="n">
        <f aca="false">IF(O25&lt;&gt;"",O25/-1000000,0)</f>
        <v>-1.7</v>
      </c>
      <c r="R25" s="25" t="n">
        <f aca="false">+Q25-N25</f>
        <v>0</v>
      </c>
      <c r="S25" s="25" t="n">
        <f aca="false">+R25-F25</f>
        <v>1.7</v>
      </c>
      <c r="U25" s="25" t="n">
        <v>8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1.25" hidden="false" customHeight="false" outlineLevel="0" collapsed="false">
      <c r="A26" s="14" t="s">
        <v>14</v>
      </c>
      <c r="B26" s="14"/>
      <c r="C26" s="26" t="s">
        <v>41</v>
      </c>
      <c r="D26" s="14" t="s">
        <v>42</v>
      </c>
      <c r="E26" s="24" t="n">
        <v>210000</v>
      </c>
      <c r="F26" s="25" t="n">
        <f aca="false">IF(E26&lt;&gt;"",E26/1000000,0)</f>
        <v>0.21</v>
      </c>
      <c r="G26" s="25" t="n">
        <v>-210000</v>
      </c>
      <c r="H26" s="25" t="n">
        <f aca="false">IF(G26&lt;&gt;"",G26/-1000000,0)</f>
        <v>0.21</v>
      </c>
      <c r="I26" s="25" t="n">
        <f aca="false">+H26-F26</f>
        <v>0</v>
      </c>
      <c r="J26" s="25" t="n">
        <v>-210000</v>
      </c>
      <c r="K26" s="25" t="n">
        <f aca="false">IF(J26&lt;&gt;"",J26/-1000000,0)</f>
        <v>0.21</v>
      </c>
      <c r="L26" s="25" t="n">
        <v>-210000</v>
      </c>
      <c r="M26" s="25" t="n">
        <f aca="false">+K26-H26</f>
        <v>0</v>
      </c>
      <c r="N26" s="25" t="n">
        <f aca="false">IF(L26&lt;&gt;"",L26/-1000000,0)</f>
        <v>0.21</v>
      </c>
      <c r="O26" s="25" t="n">
        <v>-210000</v>
      </c>
      <c r="P26" s="25" t="n">
        <f aca="false">+N26-K26</f>
        <v>0</v>
      </c>
      <c r="Q26" s="25" t="n">
        <f aca="false">IF(O26&lt;&gt;"",O26/-1000000,0)</f>
        <v>0.21</v>
      </c>
      <c r="R26" s="25" t="n">
        <f aca="false">+Q26-N26</f>
        <v>0</v>
      </c>
      <c r="S26" s="25" t="n">
        <f aca="false">+R26-F26</f>
        <v>-0.21</v>
      </c>
      <c r="U26" s="25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1.25" hidden="false" customHeight="false" outlineLevel="0" collapsed="false">
      <c r="A27" s="14" t="s">
        <v>14</v>
      </c>
      <c r="B27" s="14"/>
      <c r="C27" s="26" t="s">
        <v>43</v>
      </c>
      <c r="D27" s="14" t="s">
        <v>44</v>
      </c>
      <c r="E27" s="24"/>
      <c r="F27" s="25" t="n">
        <f aca="false">IF(E27&lt;&gt;"",E27/1000000,0)</f>
        <v>0</v>
      </c>
      <c r="G27" s="25"/>
      <c r="H27" s="25" t="n">
        <f aca="false">IF(G27&lt;&gt;"",G27/-1000000,0)</f>
        <v>0</v>
      </c>
      <c r="I27" s="25" t="n">
        <f aca="false">+H27-F27</f>
        <v>0</v>
      </c>
      <c r="J27" s="25" t="n">
        <v>2500000</v>
      </c>
      <c r="K27" s="25" t="n">
        <f aca="false">IF(J27&lt;&gt;"",J27/-1000000,0)</f>
        <v>-2.5</v>
      </c>
      <c r="L27" s="25"/>
      <c r="M27" s="25" t="n">
        <f aca="false">+K27-H27</f>
        <v>-2.5</v>
      </c>
      <c r="N27" s="25" t="n">
        <f aca="false">IF(L27&lt;&gt;"",L27/-1000000,0)</f>
        <v>0</v>
      </c>
      <c r="O27" s="25"/>
      <c r="P27" s="25" t="n">
        <f aca="false">+N27-K27</f>
        <v>2.5</v>
      </c>
      <c r="Q27" s="25" t="n">
        <f aca="false">IF(O27&lt;&gt;"",O27/-1000000,0)</f>
        <v>0</v>
      </c>
      <c r="R27" s="25" t="n">
        <f aca="false">+Q27-N27</f>
        <v>0</v>
      </c>
      <c r="S27" s="25" t="n">
        <f aca="false">+R27-F27</f>
        <v>0</v>
      </c>
      <c r="U27" s="25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1.25" hidden="false" customHeight="false" outlineLevel="0" collapsed="false">
      <c r="A28" s="14" t="s">
        <v>14</v>
      </c>
      <c r="B28" s="14"/>
      <c r="C28" s="26" t="s">
        <v>45</v>
      </c>
      <c r="D28" s="14" t="s">
        <v>46</v>
      </c>
      <c r="E28" s="24"/>
      <c r="F28" s="25" t="n">
        <f aca="false">IF(E28&lt;&gt;"",E28/1000000,0)</f>
        <v>0</v>
      </c>
      <c r="G28" s="25"/>
      <c r="H28" s="25" t="n">
        <f aca="false">IF(G28&lt;&gt;"",G28/-1000000,0)</f>
        <v>0</v>
      </c>
      <c r="I28" s="25" t="n">
        <f aca="false">+H28-F28</f>
        <v>0</v>
      </c>
      <c r="J28" s="25" t="n">
        <v>-5000000</v>
      </c>
      <c r="K28" s="25" t="n">
        <f aca="false">IF(J28&lt;&gt;"",J28/-1000000,0)</f>
        <v>5</v>
      </c>
      <c r="L28" s="25" t="n">
        <v>-11000000</v>
      </c>
      <c r="M28" s="25" t="n">
        <f aca="false">+K28-H28</f>
        <v>5</v>
      </c>
      <c r="N28" s="25" t="n">
        <f aca="false">IF(L28&lt;&gt;"",L28/-1000000,0)</f>
        <v>11</v>
      </c>
      <c r="O28" s="25" t="n">
        <v>-11000000</v>
      </c>
      <c r="P28" s="25" t="n">
        <f aca="false">+N28-K28</f>
        <v>6</v>
      </c>
      <c r="Q28" s="25" t="n">
        <f aca="false">IF(O28&lt;&gt;"",O28/-1000000,0)</f>
        <v>11</v>
      </c>
      <c r="R28" s="25" t="n">
        <f aca="false">+Q28-N28</f>
        <v>0</v>
      </c>
      <c r="S28" s="25" t="n">
        <f aca="false">+R28-F28</f>
        <v>0</v>
      </c>
      <c r="U28" s="25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14" t="s">
        <v>14</v>
      </c>
      <c r="B29" s="14"/>
      <c r="C29" s="26" t="s">
        <v>47</v>
      </c>
      <c r="D29" s="14" t="s">
        <v>48</v>
      </c>
      <c r="E29" s="24" t="n">
        <v>4000000</v>
      </c>
      <c r="F29" s="25" t="n">
        <f aca="false">IF(E29&lt;&gt;"",E29/1000000,0)</f>
        <v>4</v>
      </c>
      <c r="G29" s="25" t="n">
        <v>-144100000</v>
      </c>
      <c r="H29" s="25" t="n">
        <f aca="false">IF(G29&lt;&gt;"",G29/-1000000,0)</f>
        <v>144.1</v>
      </c>
      <c r="I29" s="25" t="n">
        <f aca="false">+H29-F29</f>
        <v>140.1</v>
      </c>
      <c r="J29" s="25" t="n">
        <v>-92000000</v>
      </c>
      <c r="K29" s="25" t="n">
        <f aca="false">IF(J29&lt;&gt;"",J29/-1000000,0)</f>
        <v>92</v>
      </c>
      <c r="L29" s="25" t="n">
        <v>-115800000</v>
      </c>
      <c r="M29" s="25" t="n">
        <f aca="false">+K29-H29</f>
        <v>-52.1</v>
      </c>
      <c r="N29" s="25" t="n">
        <f aca="false">IF(L29&lt;&gt;"",L29/-1000000,0)</f>
        <v>115.8</v>
      </c>
      <c r="O29" s="25" t="n">
        <v>-110500000</v>
      </c>
      <c r="P29" s="25" t="n">
        <f aca="false">+N29-K29</f>
        <v>23.8</v>
      </c>
      <c r="Q29" s="25" t="n">
        <f aca="false">IF(O29&lt;&gt;"",O29/-1000000,0)</f>
        <v>110.5</v>
      </c>
      <c r="R29" s="25" t="n">
        <f aca="false">+Q29-N29</f>
        <v>-5.3</v>
      </c>
      <c r="S29" s="25" t="n">
        <f aca="false">+R29-F29</f>
        <v>-9.3</v>
      </c>
      <c r="U29" s="25" t="n">
        <v>-10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1.25" hidden="false" customHeight="false" outlineLevel="0" collapsed="false">
      <c r="A30" s="14"/>
      <c r="B30" s="14"/>
      <c r="C30" s="26" t="s">
        <v>49</v>
      </c>
      <c r="D30" s="14" t="n">
        <v>3000010564</v>
      </c>
      <c r="E30" s="24" t="n">
        <v>100000</v>
      </c>
      <c r="F30" s="25" t="n">
        <f aca="false">IF(E30&lt;&gt;"",E30/1000000,0)</f>
        <v>0.1</v>
      </c>
      <c r="G30" s="25"/>
      <c r="H30" s="25"/>
      <c r="I30" s="25" t="n">
        <f aca="false">+H30-F30</f>
        <v>-0.1</v>
      </c>
      <c r="J30" s="25"/>
      <c r="K30" s="25"/>
      <c r="L30" s="25"/>
      <c r="M30" s="25"/>
      <c r="N30" s="25"/>
      <c r="O30" s="25"/>
      <c r="P30" s="25"/>
      <c r="Q30" s="25"/>
      <c r="R30" s="25" t="n">
        <f aca="false">+Q30-N30</f>
        <v>0</v>
      </c>
      <c r="S30" s="25" t="n">
        <f aca="false">+R30-F30</f>
        <v>-0.1</v>
      </c>
      <c r="U30" s="2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1.25" hidden="false" customHeight="false" outlineLevel="0" collapsed="false">
      <c r="A31" s="14" t="s">
        <v>14</v>
      </c>
      <c r="B31" s="14"/>
      <c r="C31" s="26" t="s">
        <v>50</v>
      </c>
      <c r="D31" s="14" t="s">
        <v>51</v>
      </c>
      <c r="E31" s="24"/>
      <c r="F31" s="25" t="n">
        <f aca="false">IF(E31&lt;&gt;"",E31/1000000,0)</f>
        <v>0</v>
      </c>
      <c r="G31" s="25"/>
      <c r="H31" s="25" t="n">
        <f aca="false">IF(G31&lt;&gt;"",G31/-1000000,0)</f>
        <v>0</v>
      </c>
      <c r="I31" s="25" t="n">
        <f aca="false">+H31-F31</f>
        <v>0</v>
      </c>
      <c r="J31" s="25"/>
      <c r="K31" s="25" t="n">
        <f aca="false">IF(J31&lt;&gt;"",J31/-1000000,0)</f>
        <v>0</v>
      </c>
      <c r="L31" s="25" t="n">
        <v>-50000000</v>
      </c>
      <c r="M31" s="25" t="n">
        <f aca="false">+K31-H31</f>
        <v>0</v>
      </c>
      <c r="N31" s="25" t="n">
        <f aca="false">IF(L31&lt;&gt;"",L31/-1000000,0)</f>
        <v>50</v>
      </c>
      <c r="O31" s="25"/>
      <c r="P31" s="25" t="n">
        <f aca="false">+N31-K31</f>
        <v>50</v>
      </c>
      <c r="Q31" s="25" t="n">
        <f aca="false">IF(O31&lt;&gt;"",O31/-1000000,0)</f>
        <v>0</v>
      </c>
      <c r="R31" s="25" t="n">
        <f aca="false">+Q31-N31</f>
        <v>-50</v>
      </c>
      <c r="S31" s="25" t="n">
        <f aca="false">+R31-F31</f>
        <v>-50</v>
      </c>
      <c r="U31" s="25" t="n">
        <v>339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14" t="s">
        <v>14</v>
      </c>
      <c r="B32" s="14"/>
      <c r="C32" s="26" t="s">
        <v>52</v>
      </c>
      <c r="D32" s="14" t="s">
        <v>53</v>
      </c>
      <c r="E32" s="24"/>
      <c r="F32" s="25" t="n">
        <f aca="false">IF(E32&lt;&gt;"",E32/1000000,0)</f>
        <v>0</v>
      </c>
      <c r="G32" s="25"/>
      <c r="H32" s="25" t="n">
        <f aca="false">IF(G32&lt;&gt;"",G32/-1000000,0)</f>
        <v>0</v>
      </c>
      <c r="I32" s="25" t="n">
        <f aca="false">+H32-F32</f>
        <v>0</v>
      </c>
      <c r="J32" s="25"/>
      <c r="K32" s="25" t="n">
        <f aca="false">IF(J32&lt;&gt;"",J32/-1000000,0)</f>
        <v>0</v>
      </c>
      <c r="L32" s="25" t="n">
        <v>4491012</v>
      </c>
      <c r="M32" s="25" t="n">
        <f aca="false">+K32-H32</f>
        <v>0</v>
      </c>
      <c r="N32" s="25" t="n">
        <f aca="false">IF(L32&lt;&gt;"",L32/-1000000,0)</f>
        <v>-4.491012</v>
      </c>
      <c r="O32" s="25" t="n">
        <v>4491012</v>
      </c>
      <c r="P32" s="25" t="n">
        <f aca="false">+N32-K32</f>
        <v>-4.491012</v>
      </c>
      <c r="Q32" s="25" t="n">
        <f aca="false">IF(O32&lt;&gt;"",O32/-1000000,0)</f>
        <v>-4.491012</v>
      </c>
      <c r="R32" s="25" t="n">
        <f aca="false">+Q32-N32</f>
        <v>0</v>
      </c>
      <c r="S32" s="25" t="n">
        <f aca="false">+R32-F32</f>
        <v>0</v>
      </c>
      <c r="U32" s="25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A33" s="14" t="s">
        <v>14</v>
      </c>
      <c r="B33" s="14"/>
      <c r="C33" s="26" t="s">
        <v>54</v>
      </c>
      <c r="D33" s="14" t="s">
        <v>55</v>
      </c>
      <c r="E33" s="24"/>
      <c r="F33" s="25" t="n">
        <f aca="false">IF(E33&lt;&gt;"",E33/1000000,0)</f>
        <v>0</v>
      </c>
      <c r="G33" s="25"/>
      <c r="H33" s="25" t="n">
        <f aca="false">IF(G33&lt;&gt;"",G33/-1000000,0)</f>
        <v>0</v>
      </c>
      <c r="I33" s="25" t="n">
        <f aca="false">+H33-F33</f>
        <v>0</v>
      </c>
      <c r="J33" s="25" t="n">
        <v>-1409000</v>
      </c>
      <c r="K33" s="25" t="n">
        <f aca="false">IF(J33&lt;&gt;"",J33/-1000000,0)</f>
        <v>1.409</v>
      </c>
      <c r="L33" s="25" t="n">
        <v>-13500000</v>
      </c>
      <c r="M33" s="25" t="n">
        <f aca="false">+K33-H33</f>
        <v>1.409</v>
      </c>
      <c r="N33" s="25" t="n">
        <f aca="false">IF(L33&lt;&gt;"",L33/-1000000,0)</f>
        <v>13.5</v>
      </c>
      <c r="O33" s="25" t="n">
        <v>-12100000</v>
      </c>
      <c r="P33" s="25" t="n">
        <f aca="false">+N33-K33</f>
        <v>12.091</v>
      </c>
      <c r="Q33" s="25" t="n">
        <f aca="false">IF(O33&lt;&gt;"",O33/-1000000,0)</f>
        <v>12.1</v>
      </c>
      <c r="R33" s="25" t="n">
        <f aca="false">+Q33-N33</f>
        <v>-1.4</v>
      </c>
      <c r="S33" s="25" t="n">
        <f aca="false">+R33-F33</f>
        <v>-1.4</v>
      </c>
      <c r="U33" s="25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1.25" hidden="false" customHeight="false" outlineLevel="0" collapsed="false">
      <c r="A34" s="14" t="s">
        <v>14</v>
      </c>
      <c r="B34" s="14"/>
      <c r="C34" s="26" t="s">
        <v>56</v>
      </c>
      <c r="D34" s="14" t="s">
        <v>57</v>
      </c>
      <c r="E34" s="24" t="n">
        <v>88250000</v>
      </c>
      <c r="F34" s="25" t="n">
        <f aca="false">IF(E34&lt;&gt;"",E34/1000000,0)</f>
        <v>88.25</v>
      </c>
      <c r="G34" s="25" t="n">
        <v>-57650000</v>
      </c>
      <c r="H34" s="25" t="n">
        <f aca="false">IF(G34&lt;&gt;"",G34/-1000000,0)</f>
        <v>57.65</v>
      </c>
      <c r="I34" s="25" t="n">
        <f aca="false">+H34-F34</f>
        <v>-30.6</v>
      </c>
      <c r="J34" s="25" t="n">
        <v>-13200000</v>
      </c>
      <c r="K34" s="25" t="n">
        <f aca="false">IF(J34&lt;&gt;"",J34/-1000000,0)</f>
        <v>13.2</v>
      </c>
      <c r="L34" s="25"/>
      <c r="M34" s="25" t="n">
        <f aca="false">+K34-H34</f>
        <v>-44.45</v>
      </c>
      <c r="N34" s="25" t="n">
        <f aca="false">IF(L34&lt;&gt;"",L34/-1000000,0)</f>
        <v>0</v>
      </c>
      <c r="O34" s="25"/>
      <c r="P34" s="25" t="n">
        <f aca="false">+N34-K34</f>
        <v>-13.2</v>
      </c>
      <c r="Q34" s="25" t="n">
        <f aca="false">IF(O34&lt;&gt;"",O34/-1000000,0)</f>
        <v>0</v>
      </c>
      <c r="R34" s="25" t="n">
        <f aca="false">+Q34-N34</f>
        <v>0</v>
      </c>
      <c r="S34" s="25" t="n">
        <f aca="false">+R34-F34</f>
        <v>-88.25</v>
      </c>
      <c r="U34" s="25" t="n">
        <v>-16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1.25" hidden="false" customHeight="false" outlineLevel="0" collapsed="false">
      <c r="A35" s="14" t="s">
        <v>14</v>
      </c>
      <c r="B35" s="14"/>
      <c r="C35" s="26" t="s">
        <v>58</v>
      </c>
      <c r="D35" s="14" t="s">
        <v>59</v>
      </c>
      <c r="E35" s="24" t="n">
        <v>-10000000</v>
      </c>
      <c r="F35" s="25" t="n">
        <f aca="false">IF(E35&lt;&gt;"",E35/1000000,0)</f>
        <v>-10</v>
      </c>
      <c r="G35" s="25" t="n">
        <v>6000000</v>
      </c>
      <c r="H35" s="25" t="n">
        <f aca="false">IF(G35&lt;&gt;"",G35/-1000000,0)</f>
        <v>-6</v>
      </c>
      <c r="I35" s="25" t="n">
        <f aca="false">+H35-F35</f>
        <v>4</v>
      </c>
      <c r="J35" s="25" t="n">
        <v>-4000000</v>
      </c>
      <c r="K35" s="25" t="n">
        <f aca="false">IF(J35&lt;&gt;"",J35/-1000000,0)</f>
        <v>4</v>
      </c>
      <c r="L35" s="25"/>
      <c r="M35" s="25" t="n">
        <f aca="false">+K35-H35</f>
        <v>10</v>
      </c>
      <c r="N35" s="25" t="n">
        <f aca="false">IF(L35&lt;&gt;"",L35/-1000000,0)</f>
        <v>0</v>
      </c>
      <c r="O35" s="25"/>
      <c r="P35" s="25" t="n">
        <f aca="false">+N35-K35</f>
        <v>-4</v>
      </c>
      <c r="Q35" s="25" t="n">
        <f aca="false">IF(O35&lt;&gt;"",O35/-1000000,0)</f>
        <v>0</v>
      </c>
      <c r="R35" s="25" t="n">
        <f aca="false">+Q35-N35</f>
        <v>0</v>
      </c>
      <c r="S35" s="25" t="n">
        <f aca="false">+R35-F35</f>
        <v>10</v>
      </c>
      <c r="U35" s="25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1.25" hidden="false" customHeight="false" outlineLevel="0" collapsed="false">
      <c r="A36" s="14" t="s">
        <v>14</v>
      </c>
      <c r="B36" s="14"/>
      <c r="C36" s="26" t="s">
        <v>60</v>
      </c>
      <c r="D36" s="14" t="s">
        <v>61</v>
      </c>
      <c r="E36" s="24"/>
      <c r="F36" s="25" t="n">
        <f aca="false">IF(E36&lt;&gt;"",E36/1000000,0)</f>
        <v>0</v>
      </c>
      <c r="G36" s="25" t="n">
        <v>-250000</v>
      </c>
      <c r="H36" s="25" t="n">
        <f aca="false">IF(G36&lt;&gt;"",G36/-1000000,0)</f>
        <v>0.25</v>
      </c>
      <c r="I36" s="25" t="n">
        <f aca="false">+H36-F36</f>
        <v>0.25</v>
      </c>
      <c r="J36" s="25" t="n">
        <v>8300000</v>
      </c>
      <c r="K36" s="25" t="n">
        <f aca="false">IF(J36&lt;&gt;"",J36/-1000000,0)</f>
        <v>-8.3</v>
      </c>
      <c r="L36" s="25" t="n">
        <v>10000000</v>
      </c>
      <c r="M36" s="25" t="n">
        <f aca="false">+K36-H36</f>
        <v>-8.55</v>
      </c>
      <c r="N36" s="25" t="n">
        <f aca="false">IF(L36&lt;&gt;"",L36/-1000000,0)</f>
        <v>-10</v>
      </c>
      <c r="O36" s="25" t="n">
        <v>11300000</v>
      </c>
      <c r="P36" s="25" t="n">
        <f aca="false">+N36-K36</f>
        <v>-1.7</v>
      </c>
      <c r="Q36" s="25" t="n">
        <f aca="false">IF(O36&lt;&gt;"",O36/-1000000,0)</f>
        <v>-11.3</v>
      </c>
      <c r="R36" s="25" t="n">
        <f aca="false">+Q36-N36</f>
        <v>-1.3</v>
      </c>
      <c r="S36" s="25" t="n">
        <f aca="false">+R36-F36</f>
        <v>-1.3</v>
      </c>
      <c r="U36" s="25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14" t="s">
        <v>14</v>
      </c>
      <c r="B37" s="14"/>
      <c r="C37" s="26" t="s">
        <v>62</v>
      </c>
      <c r="D37" s="14" t="s">
        <v>63</v>
      </c>
      <c r="E37" s="24"/>
      <c r="F37" s="25" t="n">
        <f aca="false">IF(E37&lt;&gt;"",E37/1000000,0)</f>
        <v>0</v>
      </c>
      <c r="G37" s="25" t="n">
        <v>-250000</v>
      </c>
      <c r="H37" s="25" t="n">
        <f aca="false">IF(G37&lt;&gt;"",G37/-1000000,0)</f>
        <v>0.25</v>
      </c>
      <c r="I37" s="25" t="n">
        <f aca="false">+H37-F37</f>
        <v>0.25</v>
      </c>
      <c r="J37" s="25" t="n">
        <v>6000000</v>
      </c>
      <c r="K37" s="25" t="n">
        <f aca="false">IF(J37&lt;&gt;"",J37/-1000000,0)</f>
        <v>-6</v>
      </c>
      <c r="L37" s="25" t="n">
        <v>9400000</v>
      </c>
      <c r="M37" s="25" t="n">
        <f aca="false">+K37-H37</f>
        <v>-6.25</v>
      </c>
      <c r="N37" s="25" t="n">
        <f aca="false">IF(L37&lt;&gt;"",L37/-1000000,0)</f>
        <v>-9.4</v>
      </c>
      <c r="O37" s="25" t="n">
        <v>8600000</v>
      </c>
      <c r="P37" s="25" t="n">
        <f aca="false">+N37-K37</f>
        <v>-3.4</v>
      </c>
      <c r="Q37" s="25" t="n">
        <f aca="false">IF(O37&lt;&gt;"",O37/-1000000,0)</f>
        <v>-8.6</v>
      </c>
      <c r="R37" s="25" t="n">
        <f aca="false">+Q37-N37</f>
        <v>0.800000000000001</v>
      </c>
      <c r="S37" s="25" t="n">
        <f aca="false">+R37-F37</f>
        <v>0.800000000000001</v>
      </c>
      <c r="U37" s="25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14" t="s">
        <v>14</v>
      </c>
      <c r="B38" s="14"/>
      <c r="C38" s="26" t="s">
        <v>64</v>
      </c>
      <c r="D38" s="14" t="s">
        <v>65</v>
      </c>
      <c r="E38" s="24"/>
      <c r="F38" s="25" t="n">
        <f aca="false">IF(E38&lt;&gt;"",E38/1000000,0)</f>
        <v>0</v>
      </c>
      <c r="G38" s="25" t="n">
        <v>-150000</v>
      </c>
      <c r="H38" s="25" t="n">
        <f aca="false">IF(G38&lt;&gt;"",G38/-1000000,0)</f>
        <v>0.15</v>
      </c>
      <c r="I38" s="25" t="n">
        <f aca="false">+H38-F38</f>
        <v>0.15</v>
      </c>
      <c r="J38" s="25" t="n">
        <v>-150000</v>
      </c>
      <c r="K38" s="25" t="n">
        <f aca="false">IF(J38&lt;&gt;"",J38/-1000000,0)</f>
        <v>0.15</v>
      </c>
      <c r="L38" s="25"/>
      <c r="M38" s="25" t="n">
        <f aca="false">+K38-H38</f>
        <v>0</v>
      </c>
      <c r="N38" s="25" t="n">
        <f aca="false">IF(L38&lt;&gt;"",L38/-1000000,0)</f>
        <v>0</v>
      </c>
      <c r="O38" s="25"/>
      <c r="P38" s="25" t="n">
        <f aca="false">+N38-K38</f>
        <v>-0.15</v>
      </c>
      <c r="Q38" s="25" t="n">
        <f aca="false">IF(O38&lt;&gt;"",O38/-1000000,0)</f>
        <v>0</v>
      </c>
      <c r="R38" s="25" t="n">
        <f aca="false">+Q38-N38</f>
        <v>0</v>
      </c>
      <c r="S38" s="25" t="n">
        <f aca="false">+R38-F38</f>
        <v>0</v>
      </c>
      <c r="U38" s="25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1.25" hidden="false" customHeight="false" outlineLevel="0" collapsed="false">
      <c r="A39" s="14" t="s">
        <v>14</v>
      </c>
      <c r="B39" s="14"/>
      <c r="C39" s="26" t="s">
        <v>66</v>
      </c>
      <c r="D39" s="14"/>
      <c r="E39" s="24"/>
      <c r="F39" s="25" t="n">
        <f aca="false">IF(E39&lt;&gt;"",E39/1000000,0)</f>
        <v>0</v>
      </c>
      <c r="G39" s="25"/>
      <c r="H39" s="25" t="n">
        <f aca="false">IF(G39&lt;&gt;"",G39/-1000000,0)</f>
        <v>0</v>
      </c>
      <c r="I39" s="25" t="n">
        <f aca="false">+H39-F39</f>
        <v>0</v>
      </c>
      <c r="J39" s="25"/>
      <c r="K39" s="25" t="n">
        <f aca="false">IF(J39&lt;&gt;"",J39/-1000000,0)</f>
        <v>0</v>
      </c>
      <c r="L39" s="25"/>
      <c r="M39" s="25" t="n">
        <f aca="false">+K39-H39</f>
        <v>0</v>
      </c>
      <c r="N39" s="25" t="n">
        <f aca="false">IF(L39&lt;&gt;"",L39/-1000000,0)</f>
        <v>0</v>
      </c>
      <c r="O39" s="25" t="n">
        <v>-51400000</v>
      </c>
      <c r="P39" s="25" t="n">
        <f aca="false">+N39-K39</f>
        <v>0</v>
      </c>
      <c r="Q39" s="25" t="n">
        <f aca="false">IF(O39&lt;&gt;"",O39/-1000000,0)</f>
        <v>51.4</v>
      </c>
      <c r="R39" s="25" t="n">
        <f aca="false">+Q39-N39</f>
        <v>51.4</v>
      </c>
      <c r="S39" s="25" t="n">
        <f aca="false">+R39-F39</f>
        <v>51.4</v>
      </c>
      <c r="U39" s="25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1.25" hidden="false" customHeight="false" outlineLevel="0" collapsed="false">
      <c r="A40" s="14" t="s">
        <v>14</v>
      </c>
      <c r="B40" s="14"/>
      <c r="C40" s="26" t="s">
        <v>67</v>
      </c>
      <c r="D40" s="14" t="s">
        <v>68</v>
      </c>
      <c r="E40" s="24" t="n">
        <v>1127550000</v>
      </c>
      <c r="F40" s="25" t="n">
        <f aca="false">IF(E40&lt;&gt;"",E40/1000000,0)</f>
        <v>1127.55</v>
      </c>
      <c r="G40" s="25" t="n">
        <v>-1233950000</v>
      </c>
      <c r="H40" s="25" t="n">
        <f aca="false">IF(G40&lt;&gt;"",G40/-1000000,0)</f>
        <v>1233.95</v>
      </c>
      <c r="I40" s="25" t="n">
        <f aca="false">+H40-F40</f>
        <v>106.4</v>
      </c>
      <c r="J40" s="25" t="n">
        <v>-586350000</v>
      </c>
      <c r="K40" s="25" t="n">
        <f aca="false">IF(J40&lt;&gt;"",J40/-1000000,0)</f>
        <v>586.35</v>
      </c>
      <c r="L40" s="25" t="n">
        <v>-254650000</v>
      </c>
      <c r="M40" s="25" t="n">
        <f aca="false">+K40-H40</f>
        <v>-647.6</v>
      </c>
      <c r="N40" s="25" t="n">
        <f aca="false">IF(L40&lt;&gt;"",L40/-1000000,0)</f>
        <v>254.65</v>
      </c>
      <c r="O40" s="25" t="n">
        <v>-421850000</v>
      </c>
      <c r="P40" s="25" t="n">
        <f aca="false">+N40-K40</f>
        <v>-331.7</v>
      </c>
      <c r="Q40" s="25" t="n">
        <f aca="false">IF(O40&lt;&gt;"",O40/-1000000,0)</f>
        <v>421.85</v>
      </c>
      <c r="R40" s="25" t="n">
        <f aca="false">+Q40-N40</f>
        <v>167.2</v>
      </c>
      <c r="S40" s="25" t="n">
        <f aca="false">+R40-F40</f>
        <v>-960.35</v>
      </c>
      <c r="U40" s="25" t="n">
        <v>305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1.25" hidden="false" customHeight="false" outlineLevel="0" collapsed="false">
      <c r="A41" s="14" t="s">
        <v>14</v>
      </c>
      <c r="B41" s="14"/>
      <c r="C41" s="26" t="s">
        <v>69</v>
      </c>
      <c r="D41" s="14" t="s">
        <v>70</v>
      </c>
      <c r="E41" s="24"/>
      <c r="F41" s="25" t="n">
        <f aca="false">IF(E41&lt;&gt;"",E41/1000000,0)</f>
        <v>0</v>
      </c>
      <c r="G41" s="25"/>
      <c r="H41" s="25" t="n">
        <f aca="false">IF(G41&lt;&gt;"",G41/-1000000,0)</f>
        <v>0</v>
      </c>
      <c r="I41" s="25" t="n">
        <f aca="false">+H41-F41</f>
        <v>0</v>
      </c>
      <c r="J41" s="25" t="n">
        <v>-17000000</v>
      </c>
      <c r="K41" s="25" t="n">
        <f aca="false">IF(J41&lt;&gt;"",J41/-1000000,0)</f>
        <v>17</v>
      </c>
      <c r="L41" s="25"/>
      <c r="M41" s="25" t="n">
        <f aca="false">+K41-H41</f>
        <v>17</v>
      </c>
      <c r="N41" s="25" t="n">
        <f aca="false">IF(L41&lt;&gt;"",L41/-1000000,0)</f>
        <v>0</v>
      </c>
      <c r="O41" s="25"/>
      <c r="P41" s="25" t="n">
        <f aca="false">+N41-K41</f>
        <v>-17</v>
      </c>
      <c r="Q41" s="25" t="n">
        <f aca="false">IF(O41&lt;&gt;"",O41/-1000000,0)</f>
        <v>0</v>
      </c>
      <c r="R41" s="25" t="n">
        <f aca="false">+Q41-N41</f>
        <v>0</v>
      </c>
      <c r="S41" s="25" t="n">
        <f aca="false">+R41-F41</f>
        <v>0</v>
      </c>
      <c r="U41" s="25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A42" s="14" t="s">
        <v>14</v>
      </c>
      <c r="B42" s="14"/>
      <c r="C42" s="26" t="s">
        <v>71</v>
      </c>
      <c r="D42" s="14" t="s">
        <v>72</v>
      </c>
      <c r="E42" s="24" t="n">
        <v>-47600000</v>
      </c>
      <c r="F42" s="25" t="n">
        <f aca="false">IF(E42&lt;&gt;"",E42/1000000,0)</f>
        <v>-47.6</v>
      </c>
      <c r="G42" s="25" t="n">
        <v>69600000</v>
      </c>
      <c r="H42" s="25" t="n">
        <f aca="false">IF(G42&lt;&gt;"",G42/-1000000,0)</f>
        <v>-69.6</v>
      </c>
      <c r="I42" s="25" t="n">
        <f aca="false">+H42-F42</f>
        <v>-22</v>
      </c>
      <c r="J42" s="25" t="n">
        <v>30600000</v>
      </c>
      <c r="K42" s="25" t="n">
        <f aca="false">IF(J42&lt;&gt;"",J42/-1000000,0)</f>
        <v>-30.6</v>
      </c>
      <c r="L42" s="25" t="n">
        <v>30600000</v>
      </c>
      <c r="M42" s="25" t="n">
        <f aca="false">+K42-H42</f>
        <v>39</v>
      </c>
      <c r="N42" s="25" t="n">
        <f aca="false">IF(L42&lt;&gt;"",L42/-1000000,0)</f>
        <v>-30.6</v>
      </c>
      <c r="O42" s="25" t="n">
        <v>30600000</v>
      </c>
      <c r="P42" s="25" t="n">
        <f aca="false">+N42-K42</f>
        <v>0</v>
      </c>
      <c r="Q42" s="25" t="n">
        <f aca="false">IF(O42&lt;&gt;"",O42/-1000000,0)</f>
        <v>-30.6</v>
      </c>
      <c r="R42" s="25" t="n">
        <f aca="false">+Q42-N42</f>
        <v>0</v>
      </c>
      <c r="S42" s="25" t="n">
        <f aca="false">+R42-F42</f>
        <v>47.6</v>
      </c>
      <c r="U42" s="25" t="n">
        <v>-989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1.25" hidden="false" customHeight="false" outlineLevel="0" collapsed="false">
      <c r="A43" s="14" t="s">
        <v>14</v>
      </c>
      <c r="B43" s="14"/>
      <c r="C43" s="26" t="s">
        <v>73</v>
      </c>
      <c r="D43" s="14" t="s">
        <v>74</v>
      </c>
      <c r="E43" s="24" t="n">
        <v>14250000</v>
      </c>
      <c r="F43" s="25" t="n">
        <f aca="false">IF(E43&lt;&gt;"",E43/1000000,0)</f>
        <v>14.25</v>
      </c>
      <c r="G43" s="25" t="n">
        <v>-22000000</v>
      </c>
      <c r="H43" s="25" t="n">
        <f aca="false">IF(G43&lt;&gt;"",G43/-1000000,0)</f>
        <v>22</v>
      </c>
      <c r="I43" s="25" t="n">
        <f aca="false">+H43-F43</f>
        <v>7.75</v>
      </c>
      <c r="J43" s="25"/>
      <c r="K43" s="25" t="n">
        <f aca="false">IF(J43&lt;&gt;"",J43/-1000000,0)</f>
        <v>0</v>
      </c>
      <c r="L43" s="25" t="n">
        <v>-23175000</v>
      </c>
      <c r="M43" s="25" t="n">
        <f aca="false">+K43-H43</f>
        <v>-22</v>
      </c>
      <c r="N43" s="25" t="n">
        <f aca="false">IF(L43&lt;&gt;"",L43/-1000000,0)</f>
        <v>23.175</v>
      </c>
      <c r="O43" s="25" t="n">
        <v>-23175000</v>
      </c>
      <c r="P43" s="25" t="n">
        <f aca="false">+N43-K43</f>
        <v>23.175</v>
      </c>
      <c r="Q43" s="25" t="n">
        <f aca="false">IF(O43&lt;&gt;"",O43/-1000000,0)</f>
        <v>23.175</v>
      </c>
      <c r="R43" s="25" t="n">
        <f aca="false">+Q43-N43</f>
        <v>0</v>
      </c>
      <c r="S43" s="25" t="n">
        <f aca="false">+R43-F43</f>
        <v>-14.25</v>
      </c>
      <c r="U43" s="25" t="n">
        <v>22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1.25" hidden="false" customHeight="false" outlineLevel="0" collapsed="false">
      <c r="A44" s="14" t="s">
        <v>14</v>
      </c>
      <c r="B44" s="14"/>
      <c r="C44" s="26" t="s">
        <v>75</v>
      </c>
      <c r="D44" s="14" t="s">
        <v>76</v>
      </c>
      <c r="E44" s="24" t="n">
        <v>-27200000</v>
      </c>
      <c r="F44" s="25" t="n">
        <f aca="false">IF(E44&lt;&gt;"",E44/1000000,0)</f>
        <v>-27.2</v>
      </c>
      <c r="G44" s="25" t="n">
        <v>12800000</v>
      </c>
      <c r="H44" s="25" t="n">
        <f aca="false">IF(G44&lt;&gt;"",G44/-1000000,0)</f>
        <v>-12.8</v>
      </c>
      <c r="I44" s="25" t="n">
        <f aca="false">+H44-F44</f>
        <v>14.4</v>
      </c>
      <c r="J44" s="25"/>
      <c r="K44" s="25" t="n">
        <f aca="false">IF(J44&lt;&gt;"",J44/-1000000,0)</f>
        <v>0</v>
      </c>
      <c r="L44" s="25"/>
      <c r="M44" s="25" t="n">
        <f aca="false">+K44-H44</f>
        <v>12.8</v>
      </c>
      <c r="N44" s="25" t="n">
        <f aca="false">IF(L44&lt;&gt;"",L44/-1000000,0)</f>
        <v>0</v>
      </c>
      <c r="O44" s="25"/>
      <c r="P44" s="25" t="n">
        <f aca="false">+N44-K44</f>
        <v>0</v>
      </c>
      <c r="Q44" s="25" t="n">
        <f aca="false">IF(O44&lt;&gt;"",O44/-1000000,0)</f>
        <v>0</v>
      </c>
      <c r="R44" s="25" t="n">
        <f aca="false">+Q44-N44</f>
        <v>0</v>
      </c>
      <c r="S44" s="25" t="n">
        <f aca="false">+R44-F44</f>
        <v>27.2</v>
      </c>
      <c r="U44" s="25" t="n">
        <v>6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1.25" hidden="false" customHeight="false" outlineLevel="0" collapsed="false">
      <c r="A45" s="14" t="s">
        <v>14</v>
      </c>
      <c r="B45" s="14"/>
      <c r="C45" s="26" t="s">
        <v>77</v>
      </c>
      <c r="D45" s="14" t="s">
        <v>78</v>
      </c>
      <c r="E45" s="24" t="n">
        <v>41750000</v>
      </c>
      <c r="F45" s="25" t="n">
        <f aca="false">IF(E45&lt;&gt;"",E45/1000000,0)</f>
        <v>41.75</v>
      </c>
      <c r="G45" s="25"/>
      <c r="H45" s="25" t="n">
        <f aca="false">IF(G45&lt;&gt;"",G45/-1000000,0)</f>
        <v>0</v>
      </c>
      <c r="I45" s="25" t="n">
        <f aca="false">+H45-F45</f>
        <v>-41.75</v>
      </c>
      <c r="J45" s="25" t="n">
        <v>12000000</v>
      </c>
      <c r="K45" s="25" t="n">
        <f aca="false">IF(J45&lt;&gt;"",J45/-1000000,0)</f>
        <v>-12</v>
      </c>
      <c r="L45" s="25" t="n">
        <v>-33750000</v>
      </c>
      <c r="M45" s="25" t="n">
        <f aca="false">+K45-H45</f>
        <v>-12</v>
      </c>
      <c r="N45" s="25" t="n">
        <f aca="false">IF(L45&lt;&gt;"",L45/-1000000,0)</f>
        <v>33.75</v>
      </c>
      <c r="O45" s="25" t="n">
        <v>-36750000</v>
      </c>
      <c r="P45" s="25" t="n">
        <f aca="false">+N45-K45</f>
        <v>45.75</v>
      </c>
      <c r="Q45" s="25" t="n">
        <f aca="false">IF(O45&lt;&gt;"",O45/-1000000,0)</f>
        <v>36.75</v>
      </c>
      <c r="R45" s="25" t="n">
        <f aca="false">+Q45-N45</f>
        <v>3</v>
      </c>
      <c r="S45" s="25" t="n">
        <f aca="false">+R45-F45</f>
        <v>-38.75</v>
      </c>
      <c r="U45" s="25" t="n">
        <v>35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A46" s="14" t="s">
        <v>14</v>
      </c>
      <c r="B46" s="14"/>
      <c r="C46" s="26" t="s">
        <v>79</v>
      </c>
      <c r="D46" s="14" t="s">
        <v>80</v>
      </c>
      <c r="E46" s="24"/>
      <c r="F46" s="25" t="n">
        <f aca="false">IF(E46&lt;&gt;"",E46/1000000,0)</f>
        <v>0</v>
      </c>
      <c r="G46" s="25"/>
      <c r="H46" s="25" t="n">
        <f aca="false">IF(G46&lt;&gt;"",G46/-1000000,0)</f>
        <v>0</v>
      </c>
      <c r="I46" s="25" t="n">
        <f aca="false">+H46-F46</f>
        <v>0</v>
      </c>
      <c r="J46" s="25"/>
      <c r="K46" s="25" t="n">
        <f aca="false">IF(J46&lt;&gt;"",J46/-1000000,0)</f>
        <v>0</v>
      </c>
      <c r="L46" s="25"/>
      <c r="M46" s="25" t="n">
        <f aca="false">+K46-H46</f>
        <v>0</v>
      </c>
      <c r="N46" s="25" t="n">
        <f aca="false">IF(L46&lt;&gt;"",L46/-1000000,0)</f>
        <v>0</v>
      </c>
      <c r="O46" s="25"/>
      <c r="P46" s="25" t="n">
        <f aca="false">+N46-K46</f>
        <v>0</v>
      </c>
      <c r="Q46" s="25" t="n">
        <f aca="false">IF(O46&lt;&gt;"",O46/-1000000,0)</f>
        <v>0</v>
      </c>
      <c r="R46" s="25" t="n">
        <f aca="false">+Q46-N46</f>
        <v>0</v>
      </c>
      <c r="S46" s="25" t="n">
        <f aca="false">+R46-F46</f>
        <v>0</v>
      </c>
      <c r="U46" s="2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1.25" hidden="false" customHeight="false" outlineLevel="0" collapsed="false">
      <c r="A47" s="14" t="s">
        <v>14</v>
      </c>
      <c r="B47" s="14"/>
      <c r="C47" s="26" t="s">
        <v>81</v>
      </c>
      <c r="D47" s="14" t="s">
        <v>82</v>
      </c>
      <c r="E47" s="24" t="n">
        <v>7700000</v>
      </c>
      <c r="F47" s="25" t="n">
        <f aca="false">IF(E47&lt;&gt;"",E47/1000000,0)</f>
        <v>7.7</v>
      </c>
      <c r="G47" s="25" t="n">
        <v>-7700000</v>
      </c>
      <c r="H47" s="25" t="n">
        <f aca="false">IF(G47&lt;&gt;"",G47/-1000000,0)</f>
        <v>7.7</v>
      </c>
      <c r="I47" s="25" t="n">
        <f aca="false">+H47-F47</f>
        <v>0</v>
      </c>
      <c r="J47" s="25"/>
      <c r="K47" s="25" t="n">
        <f aca="false">IF(J47&lt;&gt;"",J47/-1000000,0)</f>
        <v>0</v>
      </c>
      <c r="L47" s="25"/>
      <c r="M47" s="25" t="n">
        <f aca="false">+K47-H47</f>
        <v>-7.7</v>
      </c>
      <c r="N47" s="25" t="n">
        <f aca="false">IF(L47&lt;&gt;"",L47/-1000000,0)</f>
        <v>0</v>
      </c>
      <c r="O47" s="25"/>
      <c r="P47" s="25" t="n">
        <f aca="false">+N47-K47</f>
        <v>0</v>
      </c>
      <c r="Q47" s="25" t="n">
        <f aca="false">IF(O47&lt;&gt;"",O47/-1000000,0)</f>
        <v>0</v>
      </c>
      <c r="R47" s="25" t="n">
        <f aca="false">+Q47-N47</f>
        <v>0</v>
      </c>
      <c r="S47" s="25" t="n">
        <f aca="false">+R47-F47</f>
        <v>-7.7</v>
      </c>
      <c r="U47" s="25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1.25" hidden="false" customHeight="false" outlineLevel="0" collapsed="false">
      <c r="A48" s="14" t="s">
        <v>14</v>
      </c>
      <c r="B48" s="14"/>
      <c r="C48" s="26" t="s">
        <v>83</v>
      </c>
      <c r="D48" s="14" t="s">
        <v>84</v>
      </c>
      <c r="E48" s="24"/>
      <c r="F48" s="25" t="n">
        <f aca="false">IF(E48&lt;&gt;"",E48/1000000,0)</f>
        <v>0</v>
      </c>
      <c r="G48" s="25"/>
      <c r="H48" s="25" t="n">
        <f aca="false">IF(G48&lt;&gt;"",G48/-1000000,0)</f>
        <v>0</v>
      </c>
      <c r="I48" s="25" t="n">
        <f aca="false">+H48-F48</f>
        <v>0</v>
      </c>
      <c r="J48" s="25"/>
      <c r="K48" s="25" t="n">
        <f aca="false">IF(J48&lt;&gt;"",J48/-1000000,0)</f>
        <v>0</v>
      </c>
      <c r="L48" s="25" t="n">
        <v>-7250000</v>
      </c>
      <c r="M48" s="25" t="n">
        <f aca="false">+K48-H48</f>
        <v>0</v>
      </c>
      <c r="N48" s="25" t="n">
        <f aca="false">IF(L48&lt;&gt;"",L48/-1000000,0)</f>
        <v>7.25</v>
      </c>
      <c r="O48" s="25" t="n">
        <v>-3750000</v>
      </c>
      <c r="P48" s="25" t="n">
        <f aca="false">+N48-K48</f>
        <v>7.25</v>
      </c>
      <c r="Q48" s="25" t="n">
        <f aca="false">IF(O48&lt;&gt;"",O48/-1000000,0)</f>
        <v>3.75</v>
      </c>
      <c r="R48" s="25" t="n">
        <f aca="false">+Q48-N48</f>
        <v>-3.5</v>
      </c>
      <c r="S48" s="25" t="n">
        <f aca="false">+R48-F48</f>
        <v>-3.5</v>
      </c>
      <c r="U48" s="25" t="n">
        <v>7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1.25" hidden="false" customHeight="false" outlineLevel="0" collapsed="false">
      <c r="A49" s="14" t="s">
        <v>14</v>
      </c>
      <c r="B49" s="14"/>
      <c r="C49" s="26" t="s">
        <v>85</v>
      </c>
      <c r="D49" s="14" t="s">
        <v>86</v>
      </c>
      <c r="E49" s="24" t="n">
        <v>24250000</v>
      </c>
      <c r="F49" s="25" t="n">
        <f aca="false">IF(E49&lt;&gt;"",E49/1000000,0)</f>
        <v>24.25</v>
      </c>
      <c r="G49" s="25" t="n">
        <v>-66250000</v>
      </c>
      <c r="H49" s="25" t="n">
        <f aca="false">IF(G49&lt;&gt;"",G49/-1000000,0)</f>
        <v>66.25</v>
      </c>
      <c r="I49" s="25" t="n">
        <f aca="false">+H49-F49</f>
        <v>42</v>
      </c>
      <c r="J49" s="25" t="n">
        <v>9000000</v>
      </c>
      <c r="K49" s="25" t="n">
        <f aca="false">IF(J49&lt;&gt;"",J49/-1000000,0)</f>
        <v>-9</v>
      </c>
      <c r="L49" s="25" t="n">
        <v>59000000</v>
      </c>
      <c r="M49" s="25" t="n">
        <f aca="false">+K49-H49</f>
        <v>-75.25</v>
      </c>
      <c r="N49" s="25" t="n">
        <f aca="false">IF(L49&lt;&gt;"",L49/-1000000,0)</f>
        <v>-59</v>
      </c>
      <c r="O49" s="25" t="n">
        <v>60500000</v>
      </c>
      <c r="P49" s="25" t="n">
        <f aca="false">+N49-K49</f>
        <v>-50</v>
      </c>
      <c r="Q49" s="25" t="n">
        <f aca="false">IF(O49&lt;&gt;"",O49/-1000000,0)</f>
        <v>-60.5</v>
      </c>
      <c r="R49" s="25" t="n">
        <f aca="false">+Q49-N49</f>
        <v>-1.5</v>
      </c>
      <c r="S49" s="25" t="n">
        <f aca="false">+R49-F49</f>
        <v>-25.75</v>
      </c>
      <c r="U49" s="25" t="n">
        <v>-49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1.25" hidden="false" customHeight="false" outlineLevel="0" collapsed="false">
      <c r="A50" s="14" t="s">
        <v>14</v>
      </c>
      <c r="B50" s="14"/>
      <c r="C50" s="26" t="s">
        <v>87</v>
      </c>
      <c r="D50" s="14" t="s">
        <v>88</v>
      </c>
      <c r="E50" s="24" t="n">
        <v>-89000000</v>
      </c>
      <c r="F50" s="25" t="n">
        <f aca="false">IF(E50&lt;&gt;"",E50/1000000,0)</f>
        <v>-89</v>
      </c>
      <c r="G50" s="25" t="n">
        <v>217250000</v>
      </c>
      <c r="H50" s="25" t="n">
        <f aca="false">IF(G50&lt;&gt;"",G50/-1000000,0)</f>
        <v>-217.25</v>
      </c>
      <c r="I50" s="25" t="n">
        <f aca="false">+H50-F50</f>
        <v>-128.25</v>
      </c>
      <c r="J50" s="25" t="n">
        <v>-66000000</v>
      </c>
      <c r="K50" s="25" t="n">
        <f aca="false">IF(J50&lt;&gt;"",J50/-1000000,0)</f>
        <v>66</v>
      </c>
      <c r="L50" s="25" t="n">
        <v>-189750000</v>
      </c>
      <c r="M50" s="25" t="n">
        <f aca="false">+K50-H50</f>
        <v>283.25</v>
      </c>
      <c r="N50" s="25" t="n">
        <f aca="false">IF(L50&lt;&gt;"",L50/-1000000,0)</f>
        <v>189.75</v>
      </c>
      <c r="O50" s="25" t="n">
        <v>19000000</v>
      </c>
      <c r="P50" s="25" t="n">
        <f aca="false">+N50-K50</f>
        <v>123.75</v>
      </c>
      <c r="Q50" s="25" t="n">
        <f aca="false">IF(O50&lt;&gt;"",O50/-1000000,0)</f>
        <v>-19</v>
      </c>
      <c r="R50" s="25" t="n">
        <f aca="false">+Q50-N50</f>
        <v>-208.75</v>
      </c>
      <c r="S50" s="25" t="n">
        <f aca="false">+R50-F50</f>
        <v>-119.75</v>
      </c>
      <c r="U50" s="25" t="n">
        <v>181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1.25" hidden="false" customHeight="false" outlineLevel="0" collapsed="false">
      <c r="A51" s="14" t="s">
        <v>14</v>
      </c>
      <c r="B51" s="14"/>
      <c r="C51" s="26" t="s">
        <v>89</v>
      </c>
      <c r="D51" s="14" t="s">
        <v>90</v>
      </c>
      <c r="E51" s="24" t="n">
        <v>200000</v>
      </c>
      <c r="F51" s="25" t="n">
        <f aca="false">IF(E51&lt;&gt;"",E51/1000000,0)</f>
        <v>0.2</v>
      </c>
      <c r="G51" s="25" t="n">
        <v>-200000</v>
      </c>
      <c r="H51" s="25" t="n">
        <f aca="false">IF(G51&lt;&gt;"",G51/-1000000,0)</f>
        <v>0.2</v>
      </c>
      <c r="I51" s="25" t="n">
        <f aca="false">+H51-F51</f>
        <v>0</v>
      </c>
      <c r="J51" s="25" t="n">
        <v>-200000</v>
      </c>
      <c r="K51" s="25" t="n">
        <f aca="false">IF(J51&lt;&gt;"",J51/-1000000,0)</f>
        <v>0.2</v>
      </c>
      <c r="L51" s="25" t="n">
        <v>-200000</v>
      </c>
      <c r="M51" s="25" t="n">
        <f aca="false">+K51-H51</f>
        <v>0</v>
      </c>
      <c r="N51" s="25" t="n">
        <f aca="false">IF(L51&lt;&gt;"",L51/-1000000,0)</f>
        <v>0.2</v>
      </c>
      <c r="O51" s="25" t="n">
        <v>-200000</v>
      </c>
      <c r="P51" s="25" t="n">
        <f aca="false">+N51-K51</f>
        <v>0</v>
      </c>
      <c r="Q51" s="25" t="n">
        <f aca="false">IF(O51&lt;&gt;"",O51/-1000000,0)</f>
        <v>0.2</v>
      </c>
      <c r="R51" s="25" t="n">
        <f aca="false">+Q51-N51</f>
        <v>0</v>
      </c>
      <c r="S51" s="25" t="n">
        <f aca="false">+R51-F51</f>
        <v>-0.2</v>
      </c>
      <c r="U51" s="25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1.25" hidden="false" customHeight="false" outlineLevel="0" collapsed="false">
      <c r="A52" s="14" t="s">
        <v>14</v>
      </c>
      <c r="B52" s="14"/>
      <c r="C52" s="26" t="s">
        <v>91</v>
      </c>
      <c r="D52" s="14" t="s">
        <v>92</v>
      </c>
      <c r="E52" s="24" t="n">
        <v>-308000000</v>
      </c>
      <c r="F52" s="25" t="n">
        <f aca="false">IF(E52&lt;&gt;"",E52/1000000,0)</f>
        <v>-308</v>
      </c>
      <c r="G52" s="25" t="n">
        <v>169000000</v>
      </c>
      <c r="H52" s="25" t="n">
        <f aca="false">IF(G52&lt;&gt;"",G52/-1000000,0)</f>
        <v>-169</v>
      </c>
      <c r="I52" s="25" t="n">
        <f aca="false">+H52-F52</f>
        <v>139</v>
      </c>
      <c r="J52" s="25"/>
      <c r="K52" s="25" t="n">
        <f aca="false">IF(J52&lt;&gt;"",J52/-1000000,0)</f>
        <v>0</v>
      </c>
      <c r="L52" s="25" t="n">
        <v>100000000</v>
      </c>
      <c r="M52" s="25" t="n">
        <f aca="false">+K52-H52</f>
        <v>169</v>
      </c>
      <c r="N52" s="25" t="n">
        <f aca="false">IF(L52&lt;&gt;"",L52/-1000000,0)</f>
        <v>-100</v>
      </c>
      <c r="O52" s="25" t="n">
        <v>306250000</v>
      </c>
      <c r="P52" s="25" t="n">
        <f aca="false">+N52-K52</f>
        <v>-100</v>
      </c>
      <c r="Q52" s="25" t="n">
        <f aca="false">IF(O52&lt;&gt;"",O52/-1000000,0)</f>
        <v>-306.25</v>
      </c>
      <c r="R52" s="25" t="n">
        <f aca="false">+Q52-N52</f>
        <v>-206.25</v>
      </c>
      <c r="S52" s="25" t="n">
        <f aca="false">+R52-F52</f>
        <v>101.75</v>
      </c>
      <c r="U52" s="25" t="n">
        <v>-341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1.25" hidden="false" customHeight="false" outlineLevel="0" collapsed="false">
      <c r="A53" s="14" t="s">
        <v>14</v>
      </c>
      <c r="B53" s="14"/>
      <c r="C53" s="26" t="s">
        <v>93</v>
      </c>
      <c r="D53" s="14" t="s">
        <v>94</v>
      </c>
      <c r="E53" s="24"/>
      <c r="F53" s="25" t="n">
        <f aca="false">IF(E53&lt;&gt;"",E53/1000000,0)</f>
        <v>0</v>
      </c>
      <c r="G53" s="25"/>
      <c r="H53" s="25" t="n">
        <f aca="false">IF(G53&lt;&gt;"",G53/-1000000,0)</f>
        <v>0</v>
      </c>
      <c r="I53" s="25" t="n">
        <f aca="false">+H53-F53</f>
        <v>0</v>
      </c>
      <c r="J53" s="25"/>
      <c r="K53" s="25" t="n">
        <f aca="false">IF(J53&lt;&gt;"",J53/-1000000,0)</f>
        <v>0</v>
      </c>
      <c r="L53" s="25" t="n">
        <v>-19000000</v>
      </c>
      <c r="M53" s="25" t="n">
        <f aca="false">+K53-H53</f>
        <v>0</v>
      </c>
      <c r="N53" s="25" t="n">
        <f aca="false">IF(L53&lt;&gt;"",L53/-1000000,0)</f>
        <v>19</v>
      </c>
      <c r="O53" s="25" t="n">
        <v>-19000000</v>
      </c>
      <c r="P53" s="25" t="n">
        <f aca="false">+N53-K53</f>
        <v>19</v>
      </c>
      <c r="Q53" s="25" t="n">
        <f aca="false">IF(O53&lt;&gt;"",O53/-1000000,0)</f>
        <v>19</v>
      </c>
      <c r="R53" s="25" t="n">
        <f aca="false">+Q53-N53</f>
        <v>0</v>
      </c>
      <c r="S53" s="25" t="n">
        <f aca="false">+R53-F53</f>
        <v>0</v>
      </c>
      <c r="U53" s="25" t="n">
        <v>124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1.25" hidden="false" customHeight="false" outlineLevel="0" collapsed="false">
      <c r="A54" s="14" t="s">
        <v>14</v>
      </c>
      <c r="B54" s="14"/>
      <c r="C54" s="26" t="s">
        <v>95</v>
      </c>
      <c r="D54" s="14" t="s">
        <v>96</v>
      </c>
      <c r="E54" s="24"/>
      <c r="F54" s="25" t="n">
        <f aca="false">IF(E54&lt;&gt;"",E54/1000000,0)</f>
        <v>0</v>
      </c>
      <c r="G54" s="25"/>
      <c r="H54" s="25" t="n">
        <f aca="false">IF(G54&lt;&gt;"",G54/-1000000,0)</f>
        <v>0</v>
      </c>
      <c r="I54" s="25" t="n">
        <f aca="false">+H54-F54</f>
        <v>0</v>
      </c>
      <c r="J54" s="25" t="n">
        <v>-14000000</v>
      </c>
      <c r="K54" s="25" t="n">
        <f aca="false">IF(J54&lt;&gt;"",J54/-1000000,0)</f>
        <v>14</v>
      </c>
      <c r="L54" s="25" t="n">
        <v>34500000</v>
      </c>
      <c r="M54" s="25" t="n">
        <f aca="false">+K54-H54</f>
        <v>14</v>
      </c>
      <c r="N54" s="25" t="n">
        <f aca="false">IF(L54&lt;&gt;"",L54/-1000000,0)</f>
        <v>-34.5</v>
      </c>
      <c r="O54" s="25" t="n">
        <v>4750000</v>
      </c>
      <c r="P54" s="25" t="n">
        <f aca="false">+N54-K54</f>
        <v>-48.5</v>
      </c>
      <c r="Q54" s="25" t="n">
        <f aca="false">IF(O54&lt;&gt;"",O54/-1000000,0)</f>
        <v>-4.75</v>
      </c>
      <c r="R54" s="25" t="n">
        <f aca="false">+Q54-N54</f>
        <v>29.75</v>
      </c>
      <c r="S54" s="25" t="n">
        <f aca="false">+R54-F54</f>
        <v>29.75</v>
      </c>
      <c r="U54" s="25" t="n">
        <v>-84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1.25" hidden="false" customHeight="false" outlineLevel="0" collapsed="false">
      <c r="A55" s="14" t="s">
        <v>14</v>
      </c>
      <c r="B55" s="14"/>
      <c r="C55" s="26" t="s">
        <v>97</v>
      </c>
      <c r="D55" s="14" t="s">
        <v>98</v>
      </c>
      <c r="E55" s="24"/>
      <c r="F55" s="25" t="n">
        <f aca="false">IF(E55&lt;&gt;"",E55/1000000,0)</f>
        <v>0</v>
      </c>
      <c r="G55" s="25" t="n">
        <v>-8000000</v>
      </c>
      <c r="H55" s="25" t="n">
        <f aca="false">IF(G55&lt;&gt;"",G55/-1000000,0)</f>
        <v>8</v>
      </c>
      <c r="I55" s="25" t="n">
        <f aca="false">+H55-F55</f>
        <v>8</v>
      </c>
      <c r="J55" s="25" t="n">
        <v>18250000</v>
      </c>
      <c r="K55" s="25" t="n">
        <f aca="false">IF(J55&lt;&gt;"",J55/-1000000,0)</f>
        <v>-18.25</v>
      </c>
      <c r="L55" s="25" t="n">
        <v>27750000</v>
      </c>
      <c r="M55" s="25" t="n">
        <f aca="false">+K55-H55</f>
        <v>-26.25</v>
      </c>
      <c r="N55" s="25" t="n">
        <f aca="false">IF(L55&lt;&gt;"",L55/-1000000,0)</f>
        <v>-27.75</v>
      </c>
      <c r="O55" s="25"/>
      <c r="P55" s="25" t="n">
        <f aca="false">+N55-K55</f>
        <v>-9.5</v>
      </c>
      <c r="Q55" s="25" t="n">
        <f aca="false">IF(O55&lt;&gt;"",O55/-1000000,0)</f>
        <v>0</v>
      </c>
      <c r="R55" s="25" t="n">
        <f aca="false">+Q55-N55</f>
        <v>27.75</v>
      </c>
      <c r="S55" s="25" t="n">
        <f aca="false">+R55-F55</f>
        <v>27.75</v>
      </c>
      <c r="U55" s="25" t="n">
        <v>-36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1.25" hidden="false" customHeight="false" outlineLevel="0" collapsed="false">
      <c r="A56" s="14" t="s">
        <v>14</v>
      </c>
      <c r="B56" s="14"/>
      <c r="C56" s="26" t="s">
        <v>99</v>
      </c>
      <c r="D56" s="14" t="s">
        <v>100</v>
      </c>
      <c r="E56" s="24"/>
      <c r="F56" s="25" t="n">
        <f aca="false">IF(E56&lt;&gt;"",E56/1000000,0)</f>
        <v>0</v>
      </c>
      <c r="G56" s="25"/>
      <c r="H56" s="25" t="n">
        <f aca="false">IF(G56&lt;&gt;"",G56/-1000000,0)</f>
        <v>0</v>
      </c>
      <c r="I56" s="25" t="n">
        <f aca="false">+H56-F56</f>
        <v>0</v>
      </c>
      <c r="J56" s="25"/>
      <c r="K56" s="25" t="n">
        <f aca="false">IF(J56&lt;&gt;"",J56/-1000000,0)</f>
        <v>0</v>
      </c>
      <c r="L56" s="25" t="n">
        <v>-10250000</v>
      </c>
      <c r="M56" s="25" t="n">
        <f aca="false">+K56-H56</f>
        <v>0</v>
      </c>
      <c r="N56" s="25" t="n">
        <f aca="false">IF(L56&lt;&gt;"",L56/-1000000,0)</f>
        <v>10.25</v>
      </c>
      <c r="O56" s="25" t="n">
        <v>-8250000</v>
      </c>
      <c r="P56" s="25" t="n">
        <f aca="false">+N56-K56</f>
        <v>10.25</v>
      </c>
      <c r="Q56" s="25" t="n">
        <f aca="false">IF(O56&lt;&gt;"",O56/-1000000,0)</f>
        <v>8.25</v>
      </c>
      <c r="R56" s="25" t="n">
        <f aca="false">+Q56-N56</f>
        <v>-2</v>
      </c>
      <c r="S56" s="25" t="n">
        <f aca="false">+R56-F56</f>
        <v>-2</v>
      </c>
      <c r="U56" s="25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1.25" hidden="false" customHeight="false" outlineLevel="0" collapsed="false">
      <c r="A57" s="14" t="s">
        <v>14</v>
      </c>
      <c r="B57" s="14"/>
      <c r="C57" s="26" t="s">
        <v>101</v>
      </c>
      <c r="D57" s="14" t="s">
        <v>102</v>
      </c>
      <c r="E57" s="24"/>
      <c r="F57" s="25" t="n">
        <f aca="false">IF(E57&lt;&gt;"",E57/1000000,0)</f>
        <v>0</v>
      </c>
      <c r="G57" s="25"/>
      <c r="H57" s="25" t="n">
        <f aca="false">IF(G57&lt;&gt;"",G57/-1000000,0)</f>
        <v>0</v>
      </c>
      <c r="I57" s="25" t="n">
        <f aca="false">+H57-F57</f>
        <v>0</v>
      </c>
      <c r="J57" s="25"/>
      <c r="K57" s="25" t="n">
        <f aca="false">IF(J57&lt;&gt;"",J57/-1000000,0)</f>
        <v>0</v>
      </c>
      <c r="L57" s="25"/>
      <c r="M57" s="25" t="n">
        <f aca="false">+K57-H57</f>
        <v>0</v>
      </c>
      <c r="N57" s="25" t="n">
        <f aca="false">IF(L57&lt;&gt;"",L57/-1000000,0)</f>
        <v>0</v>
      </c>
      <c r="O57" s="25" t="n">
        <v>-3600000</v>
      </c>
      <c r="P57" s="25" t="n">
        <f aca="false">+N57-K57</f>
        <v>0</v>
      </c>
      <c r="Q57" s="25" t="n">
        <f aca="false">IF(O57&lt;&gt;"",O57/-1000000,0)</f>
        <v>3.6</v>
      </c>
      <c r="R57" s="25" t="n">
        <f aca="false">+Q57-N57</f>
        <v>3.6</v>
      </c>
      <c r="S57" s="25" t="n">
        <f aca="false">+R57-F57</f>
        <v>3.6</v>
      </c>
      <c r="U57" s="25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1.25" hidden="false" customHeight="false" outlineLevel="0" collapsed="false">
      <c r="A58" s="14" t="s">
        <v>14</v>
      </c>
      <c r="B58" s="14"/>
      <c r="C58" s="26" t="s">
        <v>103</v>
      </c>
      <c r="D58" s="14" t="s">
        <v>104</v>
      </c>
      <c r="E58" s="24" t="n">
        <v>-20000000</v>
      </c>
      <c r="F58" s="25" t="n">
        <f aca="false">IF(E58&lt;&gt;"",E58/1000000,0)</f>
        <v>-20</v>
      </c>
      <c r="G58" s="25" t="n">
        <v>26375000</v>
      </c>
      <c r="H58" s="25" t="n">
        <f aca="false">IF(G58&lt;&gt;"",G58/-1000000,0)</f>
        <v>-26.375</v>
      </c>
      <c r="I58" s="25" t="n">
        <f aca="false">+H58-F58</f>
        <v>-6.375</v>
      </c>
      <c r="J58" s="25" t="n">
        <v>20625000</v>
      </c>
      <c r="K58" s="25" t="n">
        <f aca="false">IF(J58&lt;&gt;"",J58/-1000000,0)</f>
        <v>-20.625</v>
      </c>
      <c r="L58" s="25" t="n">
        <v>32875000</v>
      </c>
      <c r="M58" s="25" t="n">
        <f aca="false">+K58-H58</f>
        <v>5.75</v>
      </c>
      <c r="N58" s="25" t="n">
        <f aca="false">IF(L58&lt;&gt;"",L58/-1000000,0)</f>
        <v>-32.875</v>
      </c>
      <c r="O58" s="25" t="n">
        <v>34875000</v>
      </c>
      <c r="P58" s="25" t="n">
        <f aca="false">+N58-K58</f>
        <v>-12.25</v>
      </c>
      <c r="Q58" s="25" t="n">
        <f aca="false">IF(O58&lt;&gt;"",O58/-1000000,0)</f>
        <v>-34.875</v>
      </c>
      <c r="R58" s="25" t="n">
        <f aca="false">+Q58-N58</f>
        <v>-2</v>
      </c>
      <c r="S58" s="25" t="n">
        <f aca="false">+R58-F58</f>
        <v>18</v>
      </c>
      <c r="U58" s="25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customFormat="false" ht="11.25" hidden="false" customHeight="false" outlineLevel="0" collapsed="false">
      <c r="A59" s="14" t="s">
        <v>14</v>
      </c>
      <c r="B59" s="14"/>
      <c r="C59" s="26" t="s">
        <v>105</v>
      </c>
      <c r="D59" s="14" t="s">
        <v>106</v>
      </c>
      <c r="E59" s="24"/>
      <c r="F59" s="25" t="n">
        <f aca="false">IF(E59&lt;&gt;"",E59/1000000,0)</f>
        <v>0</v>
      </c>
      <c r="G59" s="25"/>
      <c r="H59" s="25" t="n">
        <f aca="false">IF(G59&lt;&gt;"",G59/-1000000,0)</f>
        <v>0</v>
      </c>
      <c r="I59" s="25" t="n">
        <f aca="false">+H59-F59</f>
        <v>0</v>
      </c>
      <c r="J59" s="25" t="n">
        <v>-12120000</v>
      </c>
      <c r="K59" s="25" t="n">
        <f aca="false">IF(J59&lt;&gt;"",J59/-1000000,0)</f>
        <v>12.12</v>
      </c>
      <c r="L59" s="25" t="n">
        <v>-52170000</v>
      </c>
      <c r="M59" s="25" t="n">
        <f aca="false">+K59-H59</f>
        <v>12.12</v>
      </c>
      <c r="N59" s="25" t="n">
        <f aca="false">IF(L59&lt;&gt;"",L59/-1000000,0)</f>
        <v>52.17</v>
      </c>
      <c r="O59" s="25" t="n">
        <v>-54620000</v>
      </c>
      <c r="P59" s="25" t="n">
        <f aca="false">+N59-K59</f>
        <v>40.05</v>
      </c>
      <c r="Q59" s="25" t="n">
        <f aca="false">IF(O59&lt;&gt;"",O59/-1000000,0)</f>
        <v>54.62</v>
      </c>
      <c r="R59" s="25" t="n">
        <f aca="false">+Q59-N59</f>
        <v>2.45</v>
      </c>
      <c r="S59" s="25" t="n">
        <f aca="false">+R59-F59</f>
        <v>2.45</v>
      </c>
      <c r="U59" s="25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customFormat="false" ht="11.25" hidden="false" customHeight="false" outlineLevel="0" collapsed="false">
      <c r="A60" s="14" t="s">
        <v>14</v>
      </c>
      <c r="B60" s="14"/>
      <c r="C60" s="26" t="s">
        <v>107</v>
      </c>
      <c r="D60" s="14" t="s">
        <v>108</v>
      </c>
      <c r="E60" s="24"/>
      <c r="F60" s="25" t="n">
        <f aca="false">IF(E60&lt;&gt;"",E60/1000000,0)</f>
        <v>0</v>
      </c>
      <c r="G60" s="25"/>
      <c r="H60" s="25" t="n">
        <f aca="false">IF(G60&lt;&gt;"",G60/-1000000,0)</f>
        <v>0</v>
      </c>
      <c r="I60" s="25" t="n">
        <f aca="false">+H60-F60</f>
        <v>0</v>
      </c>
      <c r="J60" s="25"/>
      <c r="K60" s="25" t="n">
        <f aca="false">IF(J60&lt;&gt;"",J60/-1000000,0)</f>
        <v>0</v>
      </c>
      <c r="L60" s="25" t="n">
        <v>-3000000</v>
      </c>
      <c r="M60" s="25" t="n">
        <f aca="false">+K60-H60</f>
        <v>0</v>
      </c>
      <c r="N60" s="25" t="n">
        <f aca="false">IF(L60&lt;&gt;"",L60/-1000000,0)</f>
        <v>3</v>
      </c>
      <c r="O60" s="25" t="n">
        <v>-5000000</v>
      </c>
      <c r="P60" s="25" t="n">
        <f aca="false">+N60-K60</f>
        <v>3</v>
      </c>
      <c r="Q60" s="25" t="n">
        <f aca="false">IF(O60&lt;&gt;"",O60/-1000000,0)</f>
        <v>5</v>
      </c>
      <c r="R60" s="25" t="n">
        <f aca="false">+Q60-N60</f>
        <v>2</v>
      </c>
      <c r="S60" s="25" t="n">
        <f aca="false">+R60-F60</f>
        <v>2</v>
      </c>
      <c r="U60" s="25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customFormat="false" ht="11.25" hidden="false" customHeight="false" outlineLevel="0" collapsed="false">
      <c r="A61" s="14" t="s">
        <v>14</v>
      </c>
      <c r="B61" s="14"/>
      <c r="C61" s="26" t="s">
        <v>109</v>
      </c>
      <c r="D61" s="14" t="s">
        <v>110</v>
      </c>
      <c r="E61" s="24"/>
      <c r="F61" s="25" t="n">
        <f aca="false">IF(E61&lt;&gt;"",E61/1000000,0)</f>
        <v>0</v>
      </c>
      <c r="G61" s="25"/>
      <c r="H61" s="25" t="n">
        <f aca="false">IF(G61&lt;&gt;"",G61/-1000000,0)</f>
        <v>0</v>
      </c>
      <c r="I61" s="25" t="n">
        <f aca="false">+H61-F61</f>
        <v>0</v>
      </c>
      <c r="J61" s="25"/>
      <c r="K61" s="25" t="n">
        <f aca="false">IF(J61&lt;&gt;"",J61/-1000000,0)</f>
        <v>0</v>
      </c>
      <c r="L61" s="25"/>
      <c r="M61" s="25" t="n">
        <f aca="false">+K61-H61</f>
        <v>0</v>
      </c>
      <c r="N61" s="25" t="n">
        <f aca="false">IF(L61&lt;&gt;"",L61/-1000000,0)</f>
        <v>0</v>
      </c>
      <c r="O61" s="25" t="n">
        <v>5000000</v>
      </c>
      <c r="P61" s="25" t="n">
        <f aca="false">+N61-K61</f>
        <v>0</v>
      </c>
      <c r="Q61" s="25" t="n">
        <f aca="false">IF(O61&lt;&gt;"",O61/-1000000,0)</f>
        <v>-5</v>
      </c>
      <c r="R61" s="25" t="n">
        <f aca="false">+Q61-N61</f>
        <v>-5</v>
      </c>
      <c r="S61" s="25" t="n">
        <f aca="false">+R61-F61</f>
        <v>-5</v>
      </c>
      <c r="U61" s="25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customFormat="false" ht="11.25" hidden="false" customHeight="false" outlineLevel="0" collapsed="false">
      <c r="A62" s="14" t="s">
        <v>14</v>
      </c>
      <c r="B62" s="14"/>
      <c r="C62" s="26" t="s">
        <v>111</v>
      </c>
      <c r="D62" s="14" t="s">
        <v>112</v>
      </c>
      <c r="E62" s="24" t="n">
        <v>65300000</v>
      </c>
      <c r="F62" s="25" t="n">
        <f aca="false">IF(E62&lt;&gt;"",E62/1000000,0)</f>
        <v>65.3</v>
      </c>
      <c r="G62" s="25" t="n">
        <v>26100000</v>
      </c>
      <c r="H62" s="25" t="n">
        <f aca="false">IF(G62&lt;&gt;"",G62/-1000000,0)</f>
        <v>-26.1</v>
      </c>
      <c r="I62" s="25" t="n">
        <f aca="false">+H62-F62</f>
        <v>-91.4</v>
      </c>
      <c r="J62" s="25" t="n">
        <v>1000000</v>
      </c>
      <c r="K62" s="25" t="n">
        <f aca="false">IF(J62&lt;&gt;"",J62/-1000000,0)</f>
        <v>-1</v>
      </c>
      <c r="L62" s="25" t="n">
        <v>66000000</v>
      </c>
      <c r="M62" s="25" t="n">
        <f aca="false">+K62-H62</f>
        <v>25.1</v>
      </c>
      <c r="N62" s="25" t="n">
        <f aca="false">IF(L62&lt;&gt;"",L62/-1000000,0)</f>
        <v>-66</v>
      </c>
      <c r="O62" s="25" t="n">
        <v>18100000</v>
      </c>
      <c r="P62" s="25" t="n">
        <f aca="false">+N62-K62</f>
        <v>-65</v>
      </c>
      <c r="Q62" s="25" t="n">
        <f aca="false">IF(O62&lt;&gt;"",O62/-1000000,0)</f>
        <v>-18.1</v>
      </c>
      <c r="R62" s="25" t="n">
        <f aca="false">+Q62-N62</f>
        <v>47.9</v>
      </c>
      <c r="S62" s="25" t="n">
        <f aca="false">+R62-F62</f>
        <v>-17.4</v>
      </c>
      <c r="U62" s="25" t="n">
        <v>-78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customFormat="false" ht="11.25" hidden="false" customHeight="false" outlineLevel="0" collapsed="false">
      <c r="A63" s="14" t="s">
        <v>14</v>
      </c>
      <c r="B63" s="14"/>
      <c r="C63" s="26" t="s">
        <v>113</v>
      </c>
      <c r="D63" s="14" t="s">
        <v>114</v>
      </c>
      <c r="E63" s="24"/>
      <c r="F63" s="25" t="n">
        <f aca="false">IF(E63&lt;&gt;"",E63/1000000,0)</f>
        <v>0</v>
      </c>
      <c r="G63" s="25"/>
      <c r="H63" s="25" t="n">
        <f aca="false">IF(G63&lt;&gt;"",G63/-1000000,0)</f>
        <v>0</v>
      </c>
      <c r="I63" s="25" t="n">
        <f aca="false">+H63-F63</f>
        <v>0</v>
      </c>
      <c r="J63" s="25"/>
      <c r="K63" s="25" t="n">
        <f aca="false">IF(J63&lt;&gt;"",J63/-1000000,0)</f>
        <v>0</v>
      </c>
      <c r="L63" s="25" t="n">
        <v>-4450000</v>
      </c>
      <c r="M63" s="25" t="n">
        <f aca="false">+K63-H63</f>
        <v>0</v>
      </c>
      <c r="N63" s="25" t="n">
        <f aca="false">IF(L63&lt;&gt;"",L63/-1000000,0)</f>
        <v>4.45</v>
      </c>
      <c r="O63" s="25" t="n">
        <v>-4450000</v>
      </c>
      <c r="P63" s="25" t="n">
        <f aca="false">+N63-K63</f>
        <v>4.45</v>
      </c>
      <c r="Q63" s="25" t="n">
        <f aca="false">IF(O63&lt;&gt;"",O63/-1000000,0)</f>
        <v>4.45</v>
      </c>
      <c r="R63" s="25" t="n">
        <f aca="false">+Q63-N63</f>
        <v>0</v>
      </c>
      <c r="S63" s="25" t="n">
        <f aca="false">+R63-F63</f>
        <v>0</v>
      </c>
      <c r="U63" s="25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customFormat="false" ht="11.25" hidden="false" customHeight="false" outlineLevel="0" collapsed="false">
      <c r="A64" s="14" t="s">
        <v>14</v>
      </c>
      <c r="B64" s="14"/>
      <c r="C64" s="26" t="s">
        <v>115</v>
      </c>
      <c r="D64" s="14" t="s">
        <v>116</v>
      </c>
      <c r="E64" s="24"/>
      <c r="F64" s="25" t="n">
        <f aca="false">IF(E64&lt;&gt;"",E64/1000000,0)</f>
        <v>0</v>
      </c>
      <c r="G64" s="25"/>
      <c r="H64" s="25" t="n">
        <f aca="false">IF(G64&lt;&gt;"",G64/-1000000,0)</f>
        <v>0</v>
      </c>
      <c r="I64" s="25" t="n">
        <f aca="false">+H64-F64</f>
        <v>0</v>
      </c>
      <c r="J64" s="25" t="n">
        <v>-5250000</v>
      </c>
      <c r="K64" s="25" t="n">
        <f aca="false">IF(J64&lt;&gt;"",J64/-1000000,0)</f>
        <v>5.25</v>
      </c>
      <c r="L64" s="25"/>
      <c r="M64" s="25" t="n">
        <f aca="false">+K64-H64</f>
        <v>5.25</v>
      </c>
      <c r="N64" s="25" t="n">
        <f aca="false">IF(L64&lt;&gt;"",L64/-1000000,0)</f>
        <v>0</v>
      </c>
      <c r="O64" s="25"/>
      <c r="P64" s="25" t="n">
        <f aca="false">+N64-K64</f>
        <v>-5.25</v>
      </c>
      <c r="Q64" s="25" t="n">
        <f aca="false">IF(O64&lt;&gt;"",O64/-1000000,0)</f>
        <v>0</v>
      </c>
      <c r="R64" s="25" t="n">
        <f aca="false">+Q64-N64</f>
        <v>0</v>
      </c>
      <c r="S64" s="25" t="n">
        <f aca="false">+R64-F64</f>
        <v>0</v>
      </c>
      <c r="U64" s="25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customFormat="false" ht="11.25" hidden="false" customHeight="false" outlineLevel="0" collapsed="false">
      <c r="A65" s="14" t="s">
        <v>14</v>
      </c>
      <c r="B65" s="14"/>
      <c r="C65" s="26" t="s">
        <v>117</v>
      </c>
      <c r="D65" s="14" t="s">
        <v>118</v>
      </c>
      <c r="E65" s="24"/>
      <c r="F65" s="25" t="n">
        <f aca="false">IF(E65&lt;&gt;"",E65/1000000,0)</f>
        <v>0</v>
      </c>
      <c r="G65" s="25"/>
      <c r="H65" s="25" t="n">
        <f aca="false">IF(G65&lt;&gt;"",G65/-1000000,0)</f>
        <v>0</v>
      </c>
      <c r="I65" s="25" t="n">
        <f aca="false">+H65-F65</f>
        <v>0</v>
      </c>
      <c r="J65" s="25" t="n">
        <v>-300000</v>
      </c>
      <c r="K65" s="25" t="n">
        <f aca="false">IF(J65&lt;&gt;"",J65/-1000000,0)</f>
        <v>0.3</v>
      </c>
      <c r="L65" s="25" t="n">
        <v>-1900000</v>
      </c>
      <c r="M65" s="25" t="n">
        <f aca="false">+K65-H65</f>
        <v>0.3</v>
      </c>
      <c r="N65" s="25" t="n">
        <f aca="false">IF(L65&lt;&gt;"",L65/-1000000,0)</f>
        <v>1.9</v>
      </c>
      <c r="O65" s="25" t="n">
        <v>-1300000</v>
      </c>
      <c r="P65" s="25" t="n">
        <f aca="false">+N65-K65</f>
        <v>1.6</v>
      </c>
      <c r="Q65" s="25" t="n">
        <f aca="false">IF(O65&lt;&gt;"",O65/-1000000,0)</f>
        <v>1.3</v>
      </c>
      <c r="R65" s="25" t="n">
        <f aca="false">+Q65-N65</f>
        <v>-0.6</v>
      </c>
      <c r="S65" s="25" t="n">
        <f aca="false">+R65-F65</f>
        <v>-0.6</v>
      </c>
      <c r="U65" s="25" t="n">
        <v>1.6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customFormat="false" ht="11.25" hidden="false" customHeight="false" outlineLevel="0" collapsed="false">
      <c r="A66" s="14" t="s">
        <v>14</v>
      </c>
      <c r="B66" s="14"/>
      <c r="C66" s="26" t="s">
        <v>119</v>
      </c>
      <c r="D66" s="14" t="s">
        <v>120</v>
      </c>
      <c r="E66" s="24" t="n">
        <v>318000000</v>
      </c>
      <c r="F66" s="25" t="n">
        <f aca="false">IF(E66&lt;&gt;"",E66/1000000,0)</f>
        <v>318</v>
      </c>
      <c r="G66" s="25" t="n">
        <v>-173750000</v>
      </c>
      <c r="H66" s="25" t="n">
        <f aca="false">IF(G66&lt;&gt;"",G66/-1000000,0)</f>
        <v>173.75</v>
      </c>
      <c r="I66" s="25" t="n">
        <f aca="false">+H66-F66</f>
        <v>-144.25</v>
      </c>
      <c r="J66" s="25" t="n">
        <v>62500000</v>
      </c>
      <c r="K66" s="25" t="n">
        <f aca="false">IF(J66&lt;&gt;"",J66/-1000000,0)</f>
        <v>-62.5</v>
      </c>
      <c r="L66" s="25" t="n">
        <v>200500000</v>
      </c>
      <c r="M66" s="25" t="n">
        <f aca="false">+K66-H66</f>
        <v>-236.25</v>
      </c>
      <c r="N66" s="25" t="n">
        <f aca="false">IF(L66&lt;&gt;"",L66/-1000000,0)</f>
        <v>-200.5</v>
      </c>
      <c r="O66" s="25" t="n">
        <v>24750000</v>
      </c>
      <c r="P66" s="25" t="n">
        <f aca="false">+N66-K66</f>
        <v>-138</v>
      </c>
      <c r="Q66" s="25" t="n">
        <f aca="false">IF(O66&lt;&gt;"",O66/-1000000,0)</f>
        <v>-24.75</v>
      </c>
      <c r="R66" s="25" t="n">
        <f aca="false">+Q66-N66</f>
        <v>175.75</v>
      </c>
      <c r="S66" s="25" t="n">
        <f aca="false">+R66-F66</f>
        <v>-142.25</v>
      </c>
      <c r="U66" s="25" t="n">
        <v>-217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customFormat="false" ht="11.25" hidden="false" customHeight="false" outlineLevel="0" collapsed="false">
      <c r="A67" s="14" t="s">
        <v>14</v>
      </c>
      <c r="B67" s="14"/>
      <c r="C67" s="26" t="s">
        <v>121</v>
      </c>
      <c r="D67" s="14" t="s">
        <v>122</v>
      </c>
      <c r="E67" s="24"/>
      <c r="F67" s="25" t="n">
        <f aca="false">IF(E67&lt;&gt;"",E67/1000000,0)</f>
        <v>0</v>
      </c>
      <c r="G67" s="25" t="n">
        <v>-57250000</v>
      </c>
      <c r="H67" s="25" t="n">
        <f aca="false">IF(G67&lt;&gt;"",G67/-1000000,0)</f>
        <v>57.25</v>
      </c>
      <c r="I67" s="25" t="n">
        <f aca="false">+H67-F67</f>
        <v>57.25</v>
      </c>
      <c r="J67" s="25"/>
      <c r="K67" s="25" t="n">
        <f aca="false">IF(J67&lt;&gt;"",J67/-1000000,0)</f>
        <v>0</v>
      </c>
      <c r="L67" s="25"/>
      <c r="M67" s="25" t="n">
        <f aca="false">+K67-H67</f>
        <v>-57.25</v>
      </c>
      <c r="N67" s="25" t="n">
        <f aca="false">IF(L67&lt;&gt;"",L67/-1000000,0)</f>
        <v>0</v>
      </c>
      <c r="O67" s="25" t="n">
        <v>40000000</v>
      </c>
      <c r="P67" s="25" t="n">
        <f aca="false">+N67-K67</f>
        <v>0</v>
      </c>
      <c r="Q67" s="25" t="n">
        <f aca="false">IF(O67&lt;&gt;"",O67/-1000000,0)</f>
        <v>-40</v>
      </c>
      <c r="R67" s="25" t="n">
        <f aca="false">+Q67-N67</f>
        <v>-40</v>
      </c>
      <c r="S67" s="25" t="n">
        <f aca="false">+R67-F67</f>
        <v>-40</v>
      </c>
      <c r="U67" s="25" t="n">
        <v>-73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</row>
    <row r="68" customFormat="false" ht="11.25" hidden="false" customHeight="false" outlineLevel="0" collapsed="false">
      <c r="A68" s="14" t="s">
        <v>14</v>
      </c>
      <c r="B68" s="14"/>
      <c r="C68" s="26" t="s">
        <v>123</v>
      </c>
      <c r="D68" s="14" t="s">
        <v>124</v>
      </c>
      <c r="E68" s="24"/>
      <c r="F68" s="25" t="n">
        <f aca="false">IF(E68&lt;&gt;"",E68/1000000,0)</f>
        <v>0</v>
      </c>
      <c r="G68" s="25"/>
      <c r="H68" s="25" t="n">
        <v>20</v>
      </c>
      <c r="I68" s="25" t="n">
        <f aca="false">+H68-F68</f>
        <v>20</v>
      </c>
      <c r="J68" s="25" t="n">
        <v>4750000</v>
      </c>
      <c r="K68" s="25" t="n">
        <f aca="false">IF(J68&lt;&gt;"",J68/-1000000,0)</f>
        <v>-4.75</v>
      </c>
      <c r="L68" s="25" t="n">
        <v>-6000000</v>
      </c>
      <c r="M68" s="25" t="n">
        <f aca="false">+K68-H68</f>
        <v>-24.75</v>
      </c>
      <c r="N68" s="25" t="n">
        <f aca="false">IF(L68&lt;&gt;"",L68/-1000000,0)</f>
        <v>6</v>
      </c>
      <c r="O68" s="25" t="n">
        <v>-11400000</v>
      </c>
      <c r="P68" s="25" t="n">
        <f aca="false">+N68-K68</f>
        <v>10.75</v>
      </c>
      <c r="Q68" s="25" t="n">
        <f aca="false">IF(O68&lt;&gt;"",O68/-1000000,0)</f>
        <v>11.4</v>
      </c>
      <c r="R68" s="25" t="n">
        <f aca="false">+Q68-N68</f>
        <v>5.4</v>
      </c>
      <c r="S68" s="25" t="n">
        <f aca="false">+R68-F68</f>
        <v>5.4</v>
      </c>
      <c r="U68" s="25" t="n">
        <v>4.5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customFormat="false" ht="11.25" hidden="false" customHeight="false" outlineLevel="0" collapsed="false">
      <c r="A69" s="14" t="s">
        <v>14</v>
      </c>
      <c r="B69" s="14"/>
      <c r="C69" s="26" t="s">
        <v>125</v>
      </c>
      <c r="D69" s="14" t="s">
        <v>126</v>
      </c>
      <c r="E69" s="24" t="n">
        <f aca="false">-312500000-737100000</f>
        <v>-1049600000</v>
      </c>
      <c r="F69" s="25" t="n">
        <f aca="false">IF(E69&lt;&gt;"",E69/1000000,0)</f>
        <v>-1049.6</v>
      </c>
      <c r="G69" s="25" t="n">
        <f aca="false">316900000+669300000</f>
        <v>986200000</v>
      </c>
      <c r="H69" s="25" t="n">
        <f aca="false">IF(G69&lt;&gt;"",G69/-1000000,0)</f>
        <v>-986.2</v>
      </c>
      <c r="I69" s="25" t="n">
        <f aca="false">+H69-F69</f>
        <v>63.3999999999999</v>
      </c>
      <c r="J69" s="25" t="n">
        <f aca="false">76700000+294000000</f>
        <v>370700000</v>
      </c>
      <c r="K69" s="25" t="n">
        <f aca="false">IF(J69&lt;&gt;"",J69/-1000000,0)</f>
        <v>-370.7</v>
      </c>
      <c r="L69" s="25" t="n">
        <f aca="false">-26990000+141790000</f>
        <v>114800000</v>
      </c>
      <c r="M69" s="25" t="n">
        <f aca="false">+K69-H69</f>
        <v>615.5</v>
      </c>
      <c r="N69" s="25" t="n">
        <f aca="false">IF(L69&lt;&gt;"",L69/-1000000,0)</f>
        <v>-114.8</v>
      </c>
      <c r="O69" s="25" t="n">
        <f aca="false">51710000+196790000</f>
        <v>248500000</v>
      </c>
      <c r="P69" s="25" t="n">
        <f aca="false">+N69-K69</f>
        <v>255.9</v>
      </c>
      <c r="Q69" s="25" t="n">
        <f aca="false">IF(O69&lt;&gt;"",O69/-1000000,0)</f>
        <v>-248.5</v>
      </c>
      <c r="R69" s="25" t="n">
        <f aca="false">+Q69-N69</f>
        <v>-133.7</v>
      </c>
      <c r="S69" s="25" t="n">
        <f aca="false">+R69-F69</f>
        <v>915.9</v>
      </c>
      <c r="U69" s="25" t="n">
        <v>-1164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customFormat="false" ht="11.25" hidden="false" customHeight="false" outlineLevel="0" collapsed="false">
      <c r="A70" s="14" t="s">
        <v>14</v>
      </c>
      <c r="B70" s="14"/>
      <c r="C70" s="26" t="s">
        <v>127</v>
      </c>
      <c r="D70" s="14" t="s">
        <v>128</v>
      </c>
      <c r="E70" s="24" t="n">
        <v>-34700000</v>
      </c>
      <c r="F70" s="25" t="n">
        <f aca="false">IF(E70&lt;&gt;"",E70/1000000,0)</f>
        <v>-34.7</v>
      </c>
      <c r="G70" s="25" t="n">
        <v>78900000</v>
      </c>
      <c r="H70" s="25" t="n">
        <f aca="false">IF(G70&lt;&gt;"",G70/-1000000,0)</f>
        <v>-78.9</v>
      </c>
      <c r="I70" s="25" t="n">
        <f aca="false">+H70-F70</f>
        <v>-44.2</v>
      </c>
      <c r="J70" s="25" t="n">
        <v>49000000</v>
      </c>
      <c r="K70" s="25" t="n">
        <f aca="false">IF(J70&lt;&gt;"",J70/-1000000,0)</f>
        <v>-49</v>
      </c>
      <c r="L70" s="25" t="n">
        <v>49000000</v>
      </c>
      <c r="M70" s="25" t="n">
        <f aca="false">+K70-H70</f>
        <v>29.9</v>
      </c>
      <c r="N70" s="25" t="n">
        <f aca="false">IF(L70&lt;&gt;"",L70/-1000000,0)</f>
        <v>-49</v>
      </c>
      <c r="O70" s="25" t="n">
        <v>82800000</v>
      </c>
      <c r="P70" s="25" t="n">
        <f aca="false">+N70-K70</f>
        <v>0</v>
      </c>
      <c r="Q70" s="25" t="n">
        <f aca="false">IF(O70&lt;&gt;"",O70/-1000000,0)</f>
        <v>-82.8</v>
      </c>
      <c r="R70" s="25" t="n">
        <f aca="false">+Q70-N70</f>
        <v>-33.8</v>
      </c>
      <c r="S70" s="25" t="n">
        <f aca="false">+R70-F70</f>
        <v>0.900000000000006</v>
      </c>
      <c r="U70" s="25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customFormat="false" ht="11.25" hidden="false" customHeight="false" outlineLevel="0" collapsed="false">
      <c r="A71" s="14" t="s">
        <v>14</v>
      </c>
      <c r="B71" s="14"/>
      <c r="C71" s="26" t="s">
        <v>129</v>
      </c>
      <c r="D71" s="14" t="s">
        <v>130</v>
      </c>
      <c r="E71" s="24"/>
      <c r="F71" s="25" t="n">
        <f aca="false">IF(E71&lt;&gt;"",E71/1000000,0)</f>
        <v>0</v>
      </c>
      <c r="G71" s="25"/>
      <c r="H71" s="25" t="n">
        <f aca="false">IF(G71&lt;&gt;"",G71/-1000000,0)</f>
        <v>0</v>
      </c>
      <c r="I71" s="25" t="n">
        <f aca="false">+H71-F71</f>
        <v>0</v>
      </c>
      <c r="J71" s="25" t="n">
        <v>-18000</v>
      </c>
      <c r="K71" s="25" t="n">
        <f aca="false">IF(J71&lt;&gt;"",J71/-1000000,0)</f>
        <v>0.018</v>
      </c>
      <c r="L71" s="25" t="n">
        <v>-18000</v>
      </c>
      <c r="M71" s="25" t="n">
        <f aca="false">+K71-H71</f>
        <v>0.018</v>
      </c>
      <c r="N71" s="25" t="n">
        <f aca="false">IF(L71&lt;&gt;"",L71/-1000000,0)</f>
        <v>0.018</v>
      </c>
      <c r="O71" s="25" t="n">
        <v>-18000</v>
      </c>
      <c r="P71" s="25" t="n">
        <f aca="false">+N71-K71</f>
        <v>0</v>
      </c>
      <c r="Q71" s="25" t="n">
        <f aca="false">IF(O71&lt;&gt;"",O71/-1000000,0)</f>
        <v>0.018</v>
      </c>
      <c r="R71" s="25" t="n">
        <f aca="false">+Q71-N71</f>
        <v>0</v>
      </c>
      <c r="S71" s="25" t="n">
        <f aca="false">+R71-F71</f>
        <v>0</v>
      </c>
      <c r="U71" s="25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customFormat="false" ht="11.25" hidden="false" customHeight="false" outlineLevel="0" collapsed="false">
      <c r="A72" s="14" t="s">
        <v>14</v>
      </c>
      <c r="B72" s="14"/>
      <c r="C72" s="26" t="s">
        <v>131</v>
      </c>
      <c r="D72" s="14" t="s">
        <v>132</v>
      </c>
      <c r="E72" s="24"/>
      <c r="F72" s="25" t="n">
        <f aca="false">IF(E72&lt;&gt;"",E72/1000000,0)</f>
        <v>0</v>
      </c>
      <c r="G72" s="25" t="n">
        <v>-28000000</v>
      </c>
      <c r="H72" s="25" t="n">
        <f aca="false">IF(G72&lt;&gt;"",G72/-1000000,0)</f>
        <v>28</v>
      </c>
      <c r="I72" s="25" t="n">
        <f aca="false">+H72-F72</f>
        <v>28</v>
      </c>
      <c r="J72" s="25"/>
      <c r="K72" s="25" t="n">
        <f aca="false">IF(J72&lt;&gt;"",J72/-1000000,0)</f>
        <v>0</v>
      </c>
      <c r="L72" s="25" t="n">
        <v>-3000000</v>
      </c>
      <c r="M72" s="25" t="n">
        <f aca="false">+K72-H72</f>
        <v>-28</v>
      </c>
      <c r="N72" s="25" t="n">
        <f aca="false">IF(L72&lt;&gt;"",L72/-1000000,0)</f>
        <v>3</v>
      </c>
      <c r="O72" s="25" t="n">
        <v>-3000000</v>
      </c>
      <c r="P72" s="25" t="n">
        <f aca="false">+N72-K72</f>
        <v>3</v>
      </c>
      <c r="Q72" s="25" t="n">
        <f aca="false">IF(O72&lt;&gt;"",O72/-1000000,0)</f>
        <v>3</v>
      </c>
      <c r="R72" s="25" t="n">
        <f aca="false">+Q72-N72</f>
        <v>0</v>
      </c>
      <c r="S72" s="25" t="n">
        <f aca="false">+R72-F72</f>
        <v>0</v>
      </c>
      <c r="U72" s="25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1.25" hidden="false" customHeight="false" outlineLevel="0" collapsed="false">
      <c r="A73" s="14" t="s">
        <v>14</v>
      </c>
      <c r="B73" s="14"/>
      <c r="C73" s="26" t="s">
        <v>133</v>
      </c>
      <c r="D73" s="14" t="s">
        <v>134</v>
      </c>
      <c r="E73" s="24"/>
      <c r="F73" s="25" t="n">
        <f aca="false">IF(E73&lt;&gt;"",E73/1000000,0)</f>
        <v>0</v>
      </c>
      <c r="G73" s="25" t="n">
        <v>72250000</v>
      </c>
      <c r="H73" s="25" t="n">
        <f aca="false">IF(G73&lt;&gt;"",G73/-1000000,0)</f>
        <v>-72.25</v>
      </c>
      <c r="I73" s="25" t="n">
        <f aca="false">+H73-F73</f>
        <v>-72.25</v>
      </c>
      <c r="J73" s="25"/>
      <c r="K73" s="25" t="n">
        <f aca="false">IF(J73&lt;&gt;"",J73/-1000000,0)</f>
        <v>0</v>
      </c>
      <c r="L73" s="25"/>
      <c r="M73" s="25" t="n">
        <f aca="false">+K73-H73</f>
        <v>72.25</v>
      </c>
      <c r="N73" s="25" t="n">
        <f aca="false">IF(L73&lt;&gt;"",L73/-1000000,0)</f>
        <v>0</v>
      </c>
      <c r="O73" s="25" t="n">
        <v>37250000</v>
      </c>
      <c r="P73" s="25" t="n">
        <f aca="false">+N73-K73</f>
        <v>0</v>
      </c>
      <c r="Q73" s="25" t="n">
        <f aca="false">IF(O73&lt;&gt;"",O73/-1000000,0)</f>
        <v>-37.25</v>
      </c>
      <c r="R73" s="25" t="n">
        <f aca="false">+Q73-N73</f>
        <v>-37.25</v>
      </c>
      <c r="S73" s="25" t="n">
        <f aca="false">+R73-F73</f>
        <v>-37.25</v>
      </c>
      <c r="U73" s="25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</row>
    <row r="74" customFormat="false" ht="11.25" hidden="false" customHeight="false" outlineLevel="0" collapsed="false">
      <c r="A74" s="14" t="s">
        <v>14</v>
      </c>
      <c r="B74" s="14"/>
      <c r="C74" s="26" t="s">
        <v>135</v>
      </c>
      <c r="D74" s="14" t="s">
        <v>136</v>
      </c>
      <c r="E74" s="24"/>
      <c r="F74" s="25" t="n">
        <f aca="false">IF(E74&lt;&gt;"",E74/1000000,0)</f>
        <v>0</v>
      </c>
      <c r="G74" s="25"/>
      <c r="H74" s="25" t="n">
        <f aca="false">IF(G74&lt;&gt;"",G74/-1000000,0)</f>
        <v>0</v>
      </c>
      <c r="I74" s="25" t="n">
        <f aca="false">+H74-F74</f>
        <v>0</v>
      </c>
      <c r="J74" s="25" t="n">
        <v>-6321499.66</v>
      </c>
      <c r="K74" s="25" t="n">
        <f aca="false">IF(J74&lt;&gt;"",J74/-1000000,0)</f>
        <v>6.32149966</v>
      </c>
      <c r="L74" s="25"/>
      <c r="M74" s="25" t="n">
        <f aca="false">+K74-H74</f>
        <v>6.32149966</v>
      </c>
      <c r="N74" s="25" t="n">
        <f aca="false">IF(L74&lt;&gt;"",L74/-1000000,0)</f>
        <v>0</v>
      </c>
      <c r="O74" s="25"/>
      <c r="P74" s="25" t="n">
        <f aca="false">+N74-K74</f>
        <v>-6.32149966</v>
      </c>
      <c r="Q74" s="25" t="n">
        <f aca="false">IF(O74&lt;&gt;"",O74/-1000000,0)</f>
        <v>0</v>
      </c>
      <c r="R74" s="25" t="n">
        <f aca="false">+Q74-N74</f>
        <v>0</v>
      </c>
      <c r="S74" s="25" t="n">
        <f aca="false">+R74-F74</f>
        <v>0</v>
      </c>
      <c r="U74" s="25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1.25" hidden="false" customHeight="false" outlineLevel="0" collapsed="false">
      <c r="A75" s="14" t="s">
        <v>14</v>
      </c>
      <c r="B75" s="14"/>
      <c r="C75" s="26" t="s">
        <v>137</v>
      </c>
      <c r="D75" s="14" t="s">
        <v>138</v>
      </c>
      <c r="E75" s="24" t="n">
        <v>-13470000</v>
      </c>
      <c r="F75" s="25" t="n">
        <f aca="false">IF(E75&lt;&gt;"",E75/1000000,0)</f>
        <v>-13.47</v>
      </c>
      <c r="G75" s="25" t="n">
        <v>12315000</v>
      </c>
      <c r="H75" s="25" t="n">
        <f aca="false">IF(G75&lt;&gt;"",G75/-1000000,0)</f>
        <v>-12.315</v>
      </c>
      <c r="I75" s="25" t="n">
        <f aca="false">+H75-F75</f>
        <v>1.155</v>
      </c>
      <c r="J75" s="25" t="n">
        <v>6366000</v>
      </c>
      <c r="K75" s="25" t="n">
        <f aca="false">IF(J75&lt;&gt;"",J75/-1000000,0)</f>
        <v>-6.366</v>
      </c>
      <c r="L75" s="25" t="n">
        <v>44500</v>
      </c>
      <c r="M75" s="25" t="n">
        <f aca="false">+K75-H75</f>
        <v>5.949</v>
      </c>
      <c r="N75" s="25" t="n">
        <f aca="false">IF(L75&lt;&gt;"",L75/-1000000,0)</f>
        <v>-0.0445</v>
      </c>
      <c r="O75" s="25" t="n">
        <v>44500</v>
      </c>
      <c r="P75" s="25" t="n">
        <f aca="false">+N75-K75</f>
        <v>6.3215</v>
      </c>
      <c r="Q75" s="25" t="n">
        <f aca="false">IF(O75&lt;&gt;"",O75/-1000000,0)</f>
        <v>-0.0445</v>
      </c>
      <c r="R75" s="25" t="n">
        <f aca="false">+Q75-N75</f>
        <v>0</v>
      </c>
      <c r="S75" s="25" t="n">
        <f aca="false">+R75-F75</f>
        <v>13.47</v>
      </c>
      <c r="U75" s="25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customFormat="false" ht="11.25" hidden="false" customHeight="false" outlineLevel="0" collapsed="false">
      <c r="A76" s="14" t="s">
        <v>14</v>
      </c>
      <c r="B76" s="14"/>
      <c r="C76" s="26" t="s">
        <v>139</v>
      </c>
      <c r="D76" s="14" t="s">
        <v>140</v>
      </c>
      <c r="E76" s="24" t="n">
        <v>63600000</v>
      </c>
      <c r="F76" s="25" t="n">
        <f aca="false">IF(E76&lt;&gt;"",E76/1000000,0)</f>
        <v>63.6</v>
      </c>
      <c r="G76" s="25" t="n">
        <v>-150000</v>
      </c>
      <c r="H76" s="25" t="n">
        <f aca="false">IF(G76&lt;&gt;"",G76/-1000000,0)</f>
        <v>0.15</v>
      </c>
      <c r="I76" s="25" t="n">
        <f aca="false">+H76-F76</f>
        <v>-63.45</v>
      </c>
      <c r="J76" s="25" t="n">
        <v>-119500000</v>
      </c>
      <c r="K76" s="25" t="n">
        <f aca="false">IF(J76&lt;&gt;"",J76/-1000000,0)</f>
        <v>119.5</v>
      </c>
      <c r="L76" s="25" t="n">
        <v>-95750000</v>
      </c>
      <c r="M76" s="25" t="n">
        <f aca="false">+K76-H76</f>
        <v>119.35</v>
      </c>
      <c r="N76" s="25" t="n">
        <f aca="false">IF(L76&lt;&gt;"",L76/-1000000,0)</f>
        <v>95.75</v>
      </c>
      <c r="O76" s="25" t="n">
        <v>-16250000</v>
      </c>
      <c r="P76" s="25" t="n">
        <f aca="false">+N76-K76</f>
        <v>-23.75</v>
      </c>
      <c r="Q76" s="25" t="n">
        <f aca="false">IF(O76&lt;&gt;"",O76/-1000000,0)</f>
        <v>16.25</v>
      </c>
      <c r="R76" s="25" t="n">
        <f aca="false">+Q76-N76</f>
        <v>-79.5</v>
      </c>
      <c r="S76" s="25" t="n">
        <f aca="false">+R76-F76</f>
        <v>-143.1</v>
      </c>
      <c r="U76" s="25" t="n">
        <v>132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customFormat="false" ht="11.25" hidden="false" customHeight="false" outlineLevel="0" collapsed="false">
      <c r="A77" s="14" t="s">
        <v>14</v>
      </c>
      <c r="B77" s="14"/>
      <c r="C77" s="26" t="s">
        <v>141</v>
      </c>
      <c r="D77" s="14" t="s">
        <v>142</v>
      </c>
      <c r="E77" s="24"/>
      <c r="F77" s="25" t="n">
        <f aca="false">IF(E77&lt;&gt;"",E77/1000000,0)</f>
        <v>0</v>
      </c>
      <c r="G77" s="25" t="n">
        <v>0</v>
      </c>
      <c r="H77" s="25" t="n">
        <f aca="false">IF(G77&lt;&gt;"",G77/-1000000,0)</f>
        <v>-0</v>
      </c>
      <c r="I77" s="25" t="n">
        <f aca="false">+H77-F77</f>
        <v>-0</v>
      </c>
      <c r="J77" s="25" t="n">
        <v>-6500000</v>
      </c>
      <c r="K77" s="25" t="n">
        <f aca="false">IF(J77&lt;&gt;"",J77/-1000000,0)</f>
        <v>6.5</v>
      </c>
      <c r="L77" s="25" t="n">
        <v>-6500000</v>
      </c>
      <c r="M77" s="25" t="n">
        <f aca="false">+K77-H77</f>
        <v>6.5</v>
      </c>
      <c r="N77" s="25" t="n">
        <f aca="false">IF(L77&lt;&gt;"",L77/-1000000,0)</f>
        <v>6.5</v>
      </c>
      <c r="O77" s="25"/>
      <c r="P77" s="25" t="n">
        <f aca="false">+N77-K77</f>
        <v>0</v>
      </c>
      <c r="Q77" s="25" t="n">
        <f aca="false">IF(O77&lt;&gt;"",O77/-1000000,0)</f>
        <v>0</v>
      </c>
      <c r="R77" s="25" t="n">
        <f aca="false">+Q77-N77</f>
        <v>-6.5</v>
      </c>
      <c r="S77" s="25" t="n">
        <f aca="false">+R77-F77</f>
        <v>-6.5</v>
      </c>
      <c r="U77" s="25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customFormat="false" ht="11.25" hidden="false" customHeight="false" outlineLevel="0" collapsed="false">
      <c r="A78" s="14" t="s">
        <v>14</v>
      </c>
      <c r="B78" s="14"/>
      <c r="C78" s="26" t="s">
        <v>143</v>
      </c>
      <c r="D78" s="14" t="s">
        <v>144</v>
      </c>
      <c r="E78" s="24"/>
      <c r="F78" s="25" t="n">
        <f aca="false">IF(E78&lt;&gt;"",E78/1000000,0)</f>
        <v>0</v>
      </c>
      <c r="G78" s="25" t="n">
        <v>-1000000</v>
      </c>
      <c r="H78" s="25" t="n">
        <f aca="false">IF(G78&lt;&gt;"",G78/-1000000,0)</f>
        <v>1</v>
      </c>
      <c r="I78" s="25" t="n">
        <f aca="false">+H78-F78</f>
        <v>1</v>
      </c>
      <c r="J78" s="25" t="n">
        <v>-1000000</v>
      </c>
      <c r="K78" s="25" t="n">
        <f aca="false">IF(J78&lt;&gt;"",J78/-1000000,0)</f>
        <v>1</v>
      </c>
      <c r="L78" s="25" t="n">
        <v>-1000000</v>
      </c>
      <c r="M78" s="25" t="n">
        <f aca="false">+K78-H78</f>
        <v>0</v>
      </c>
      <c r="N78" s="25" t="n">
        <f aca="false">IF(L78&lt;&gt;"",L78/-1000000,0)</f>
        <v>1</v>
      </c>
      <c r="O78" s="25" t="n">
        <v>-1000000</v>
      </c>
      <c r="P78" s="25" t="n">
        <f aca="false">+N78-K78</f>
        <v>0</v>
      </c>
      <c r="Q78" s="25" t="n">
        <f aca="false">IF(O78&lt;&gt;"",O78/-1000000,0)</f>
        <v>1</v>
      </c>
      <c r="R78" s="25" t="n">
        <f aca="false">+Q78-N78</f>
        <v>0</v>
      </c>
      <c r="S78" s="25" t="n">
        <f aca="false">+R78-F78</f>
        <v>0</v>
      </c>
      <c r="U78" s="25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customFormat="false" ht="11.25" hidden="false" customHeight="false" outlineLevel="0" collapsed="false">
      <c r="A79" s="14" t="s">
        <v>14</v>
      </c>
      <c r="B79" s="14"/>
      <c r="C79" s="26" t="s">
        <v>145</v>
      </c>
      <c r="D79" s="14" t="s">
        <v>146</v>
      </c>
      <c r="E79" s="24" t="n">
        <v>20000</v>
      </c>
      <c r="F79" s="25" t="n">
        <f aca="false">IF(E79&lt;&gt;"",E79/1000000,0)</f>
        <v>0.02</v>
      </c>
      <c r="G79" s="25" t="n">
        <v>-20000</v>
      </c>
      <c r="H79" s="25" t="n">
        <f aca="false">IF(G79&lt;&gt;"",G79/-1000000,0)</f>
        <v>0.02</v>
      </c>
      <c r="I79" s="25" t="n">
        <f aca="false">+H79-F79</f>
        <v>0</v>
      </c>
      <c r="J79" s="25" t="n">
        <v>-20000</v>
      </c>
      <c r="K79" s="25" t="n">
        <f aca="false">IF(J79&lt;&gt;"",J79/-1000000,0)</f>
        <v>0.02</v>
      </c>
      <c r="L79" s="25" t="n">
        <v>-20000</v>
      </c>
      <c r="M79" s="25" t="n">
        <f aca="false">+K79-H79</f>
        <v>0</v>
      </c>
      <c r="N79" s="25" t="n">
        <f aca="false">IF(L79&lt;&gt;"",L79/-1000000,0)</f>
        <v>0.02</v>
      </c>
      <c r="O79" s="25" t="n">
        <v>-20000</v>
      </c>
      <c r="P79" s="25" t="n">
        <f aca="false">+N79-K79</f>
        <v>0</v>
      </c>
      <c r="Q79" s="25" t="n">
        <f aca="false">IF(O79&lt;&gt;"",O79/-1000000,0)</f>
        <v>0.02</v>
      </c>
      <c r="R79" s="25" t="n">
        <f aca="false">+Q79-N79</f>
        <v>0</v>
      </c>
      <c r="S79" s="25" t="n">
        <f aca="false">+R79-F79</f>
        <v>-0.02</v>
      </c>
      <c r="U79" s="25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customFormat="false" ht="11.25" hidden="false" customHeight="false" outlineLevel="0" collapsed="false">
      <c r="A80" s="14"/>
      <c r="B80" s="14"/>
      <c r="C80" s="26" t="s">
        <v>147</v>
      </c>
      <c r="D80" s="14" t="n">
        <v>3000010793</v>
      </c>
      <c r="E80" s="24" t="n">
        <v>600000</v>
      </c>
      <c r="F80" s="25" t="n">
        <f aca="false">IF(E80&lt;&gt;"",E80/1000000,0)</f>
        <v>0.6</v>
      </c>
      <c r="G80" s="25"/>
      <c r="H80" s="25"/>
      <c r="I80" s="25" t="n">
        <f aca="false">+H80-F80</f>
        <v>-0.6</v>
      </c>
      <c r="J80" s="25"/>
      <c r="K80" s="25"/>
      <c r="L80" s="25"/>
      <c r="M80" s="25"/>
      <c r="N80" s="25"/>
      <c r="O80" s="25"/>
      <c r="P80" s="25"/>
      <c r="Q80" s="25"/>
      <c r="R80" s="25" t="n">
        <f aca="false">+Q80-N80</f>
        <v>0</v>
      </c>
      <c r="S80" s="25" t="n">
        <f aca="false">+R80-F80</f>
        <v>-0.6</v>
      </c>
      <c r="U80" s="25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customFormat="false" ht="11.25" hidden="false" customHeight="false" outlineLevel="0" collapsed="false">
      <c r="A81" s="14" t="s">
        <v>14</v>
      </c>
      <c r="B81" s="14"/>
      <c r="C81" s="26" t="s">
        <v>148</v>
      </c>
      <c r="D81" s="14" t="s">
        <v>149</v>
      </c>
      <c r="E81" s="24" t="n">
        <v>-1700000</v>
      </c>
      <c r="F81" s="25" t="n">
        <f aca="false">IF(E81&lt;&gt;"",E81/1000000,0)</f>
        <v>-1.7</v>
      </c>
      <c r="G81" s="25" t="n">
        <v>-2380000</v>
      </c>
      <c r="H81" s="25" t="n">
        <f aca="false">IF(G81&lt;&gt;"",G81/-1000000,0)</f>
        <v>2.38</v>
      </c>
      <c r="I81" s="25" t="n">
        <f aca="false">+H81-F81</f>
        <v>4.08</v>
      </c>
      <c r="J81" s="25" t="n">
        <v>-600000</v>
      </c>
      <c r="K81" s="25" t="n">
        <f aca="false">IF(J81&lt;&gt;"",J81/-1000000,0)</f>
        <v>0.6</v>
      </c>
      <c r="L81" s="25" t="n">
        <v>630000</v>
      </c>
      <c r="M81" s="25" t="n">
        <f aca="false">+K81-H81</f>
        <v>-1.78</v>
      </c>
      <c r="N81" s="25" t="n">
        <f aca="false">IF(L81&lt;&gt;"",L81/-1000000,0)</f>
        <v>-0.63</v>
      </c>
      <c r="O81" s="25" t="n">
        <v>-970000</v>
      </c>
      <c r="P81" s="25" t="n">
        <f aca="false">+N81-K81</f>
        <v>-1.23</v>
      </c>
      <c r="Q81" s="25" t="n">
        <f aca="false">IF(O81&lt;&gt;"",O81/-1000000,0)</f>
        <v>0.97</v>
      </c>
      <c r="R81" s="25" t="n">
        <f aca="false">+Q81-N81</f>
        <v>1.6</v>
      </c>
      <c r="S81" s="25" t="n">
        <f aca="false">+R81-F81</f>
        <v>3.3</v>
      </c>
      <c r="U81" s="25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customFormat="false" ht="11.25" hidden="false" customHeight="false" outlineLevel="0" collapsed="false">
      <c r="A82" s="14" t="s">
        <v>14</v>
      </c>
      <c r="B82" s="14"/>
      <c r="C82" s="26" t="s">
        <v>150</v>
      </c>
      <c r="D82" s="14" t="s">
        <v>151</v>
      </c>
      <c r="E82" s="24" t="n">
        <v>-2500000</v>
      </c>
      <c r="F82" s="25" t="n">
        <f aca="false">IF(E82&lt;&gt;"",E82/1000000,0)</f>
        <v>-2.5</v>
      </c>
      <c r="G82" s="25"/>
      <c r="H82" s="25" t="n">
        <f aca="false">IF(G82&lt;&gt;"",G82/-1000000,0)</f>
        <v>0</v>
      </c>
      <c r="I82" s="25" t="n">
        <f aca="false">+H82-F82</f>
        <v>2.5</v>
      </c>
      <c r="J82" s="25" t="n">
        <v>-33550000</v>
      </c>
      <c r="K82" s="25" t="n">
        <f aca="false">IF(J82&lt;&gt;"",J82/-1000000,0)</f>
        <v>33.55</v>
      </c>
      <c r="L82" s="25" t="n">
        <v>-18400000</v>
      </c>
      <c r="M82" s="25" t="n">
        <f aca="false">+K82-H82</f>
        <v>33.55</v>
      </c>
      <c r="N82" s="25" t="n">
        <f aca="false">IF(L82&lt;&gt;"",L82/-1000000,0)</f>
        <v>18.4</v>
      </c>
      <c r="O82" s="25" t="n">
        <v>-8000000</v>
      </c>
      <c r="P82" s="25" t="n">
        <f aca="false">+N82-K82</f>
        <v>-15.15</v>
      </c>
      <c r="Q82" s="25" t="n">
        <f aca="false">IF(O82&lt;&gt;"",O82/-1000000,0)</f>
        <v>8</v>
      </c>
      <c r="R82" s="25" t="n">
        <f aca="false">+Q82-N82</f>
        <v>-10.4</v>
      </c>
      <c r="S82" s="25" t="n">
        <f aca="false">+R82-F82</f>
        <v>-7.9</v>
      </c>
      <c r="U82" s="25" t="n">
        <v>20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customFormat="false" ht="11.25" hidden="false" customHeight="false" outlineLevel="0" collapsed="false">
      <c r="A83" s="14" t="s">
        <v>14</v>
      </c>
      <c r="B83" s="14"/>
      <c r="C83" s="26" t="s">
        <v>152</v>
      </c>
      <c r="D83" s="14" t="s">
        <v>153</v>
      </c>
      <c r="E83" s="24" t="n">
        <v>-14250000</v>
      </c>
      <c r="F83" s="25" t="n">
        <f aca="false">IF(E83&lt;&gt;"",E83/1000000,0)</f>
        <v>-14.25</v>
      </c>
      <c r="G83" s="25" t="n">
        <v>13100000</v>
      </c>
      <c r="H83" s="25" t="n">
        <f aca="false">IF(G83&lt;&gt;"",G83/-1000000,0)</f>
        <v>-13.1</v>
      </c>
      <c r="I83" s="25" t="n">
        <f aca="false">+H83-F83</f>
        <v>1.15</v>
      </c>
      <c r="J83" s="25"/>
      <c r="K83" s="25" t="n">
        <f aca="false">IF(J83&lt;&gt;"",J83/-1000000,0)</f>
        <v>0</v>
      </c>
      <c r="L83" s="25"/>
      <c r="M83" s="25" t="n">
        <f aca="false">+K83-H83</f>
        <v>13.1</v>
      </c>
      <c r="N83" s="25" t="n">
        <f aca="false">IF(L83&lt;&gt;"",L83/-1000000,0)</f>
        <v>0</v>
      </c>
      <c r="O83" s="25"/>
      <c r="P83" s="25" t="n">
        <f aca="false">+N83-K83</f>
        <v>0</v>
      </c>
      <c r="Q83" s="25" t="n">
        <f aca="false">IF(O83&lt;&gt;"",O83/-1000000,0)</f>
        <v>0</v>
      </c>
      <c r="R83" s="25" t="n">
        <f aca="false">+Q83-N83</f>
        <v>0</v>
      </c>
      <c r="S83" s="25" t="n">
        <f aca="false">+R83-F83</f>
        <v>14.25</v>
      </c>
      <c r="U83" s="25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customFormat="false" ht="11.25" hidden="false" customHeight="false" outlineLevel="0" collapsed="false">
      <c r="A84" s="14" t="s">
        <v>14</v>
      </c>
      <c r="B84" s="14"/>
      <c r="C84" s="26" t="s">
        <v>154</v>
      </c>
      <c r="D84" s="14" t="s">
        <v>155</v>
      </c>
      <c r="E84" s="24"/>
      <c r="F84" s="25" t="n">
        <f aca="false">IF(E84&lt;&gt;"",E84/1000000,0)</f>
        <v>0</v>
      </c>
      <c r="G84" s="25"/>
      <c r="H84" s="25" t="n">
        <f aca="false">IF(G84&lt;&gt;"",G84/-1000000,0)</f>
        <v>0</v>
      </c>
      <c r="I84" s="25" t="n">
        <f aca="false">+H84-F84</f>
        <v>0</v>
      </c>
      <c r="J84" s="25" t="n">
        <v>-3750000</v>
      </c>
      <c r="K84" s="25" t="n">
        <f aca="false">IF(J84&lt;&gt;"",J84/-1000000,0)</f>
        <v>3.75</v>
      </c>
      <c r="L84" s="25" t="n">
        <v>-3750000</v>
      </c>
      <c r="M84" s="25" t="n">
        <f aca="false">+K84-H84</f>
        <v>3.75</v>
      </c>
      <c r="N84" s="25" t="n">
        <f aca="false">IF(L84&lt;&gt;"",L84/-1000000,0)</f>
        <v>3.75</v>
      </c>
      <c r="O84" s="25" t="n">
        <v>-3750000</v>
      </c>
      <c r="P84" s="25" t="n">
        <f aca="false">+N84-K84</f>
        <v>0</v>
      </c>
      <c r="Q84" s="25" t="n">
        <f aca="false">IF(O84&lt;&gt;"",O84/-1000000,0)</f>
        <v>3.75</v>
      </c>
      <c r="R84" s="25" t="n">
        <f aca="false">+Q84-N84</f>
        <v>0</v>
      </c>
      <c r="S84" s="25" t="n">
        <f aca="false">+R84-F84</f>
        <v>0</v>
      </c>
      <c r="U84" s="25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customFormat="false" ht="11.25" hidden="false" customHeight="false" outlineLevel="0" collapsed="false">
      <c r="A85" s="14" t="s">
        <v>14</v>
      </c>
      <c r="B85" s="14"/>
      <c r="C85" s="26" t="s">
        <v>156</v>
      </c>
      <c r="D85" s="14" t="s">
        <v>157</v>
      </c>
      <c r="E85" s="24"/>
      <c r="F85" s="25" t="n">
        <f aca="false">IF(E85&lt;&gt;"",E85/1000000,0)</f>
        <v>0</v>
      </c>
      <c r="G85" s="25"/>
      <c r="H85" s="25" t="n">
        <f aca="false">IF(G85&lt;&gt;"",G85/-1000000,0)</f>
        <v>0</v>
      </c>
      <c r="I85" s="25" t="n">
        <f aca="false">+H85-F85</f>
        <v>0</v>
      </c>
      <c r="J85" s="25" t="n">
        <v>40000000</v>
      </c>
      <c r="K85" s="25" t="n">
        <f aca="false">IF(J85&lt;&gt;"",J85/-1000000,0)</f>
        <v>-40</v>
      </c>
      <c r="L85" s="25"/>
      <c r="M85" s="25" t="n">
        <f aca="false">+K85-H85</f>
        <v>-40</v>
      </c>
      <c r="N85" s="25" t="n">
        <f aca="false">IF(L85&lt;&gt;"",L85/-1000000,0)</f>
        <v>0</v>
      </c>
      <c r="O85" s="25"/>
      <c r="P85" s="25" t="n">
        <f aca="false">+N85-K85</f>
        <v>40</v>
      </c>
      <c r="Q85" s="25" t="n">
        <f aca="false">IF(O85&lt;&gt;"",O85/-1000000,0)</f>
        <v>0</v>
      </c>
      <c r="R85" s="25" t="n">
        <f aca="false">+Q85-N85</f>
        <v>0</v>
      </c>
      <c r="S85" s="25" t="n">
        <f aca="false">+R85-F85</f>
        <v>0</v>
      </c>
      <c r="U85" s="25" t="n">
        <v>-38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customFormat="false" ht="11.25" hidden="false" customHeight="false" outlineLevel="0" collapsed="false">
      <c r="A86" s="14" t="s">
        <v>14</v>
      </c>
      <c r="B86" s="14"/>
      <c r="C86" s="26" t="s">
        <v>158</v>
      </c>
      <c r="D86" s="14" t="s">
        <v>159</v>
      </c>
      <c r="E86" s="24"/>
      <c r="F86" s="25" t="n">
        <f aca="false">IF(E86&lt;&gt;"",E86/1000000,0)</f>
        <v>0</v>
      </c>
      <c r="G86" s="25" t="n">
        <v>-130000000</v>
      </c>
      <c r="H86" s="25" t="n">
        <f aca="false">IF(G86&lt;&gt;"",G86/-1000000,0)</f>
        <v>130</v>
      </c>
      <c r="I86" s="25" t="n">
        <f aca="false">+H86-F86</f>
        <v>130</v>
      </c>
      <c r="J86" s="25" t="n">
        <v>-130000000</v>
      </c>
      <c r="K86" s="25" t="n">
        <f aca="false">IF(J86&lt;&gt;"",J86/-1000000,0)</f>
        <v>130</v>
      </c>
      <c r="L86" s="25"/>
      <c r="M86" s="25" t="n">
        <f aca="false">+K86-H86</f>
        <v>0</v>
      </c>
      <c r="N86" s="25" t="n">
        <f aca="false">IF(L86&lt;&gt;"",L86/-1000000,0)</f>
        <v>0</v>
      </c>
      <c r="O86" s="25"/>
      <c r="P86" s="25" t="n">
        <f aca="false">+N86-K86</f>
        <v>-130</v>
      </c>
      <c r="Q86" s="25" t="n">
        <f aca="false">IF(O86&lt;&gt;"",O86/-1000000,0)</f>
        <v>0</v>
      </c>
      <c r="R86" s="25" t="n">
        <f aca="false">+Q86-N86</f>
        <v>0</v>
      </c>
      <c r="S86" s="25" t="n">
        <f aca="false">+R86-F86</f>
        <v>0</v>
      </c>
      <c r="U86" s="25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</row>
    <row r="87" customFormat="false" ht="11.25" hidden="false" customHeight="false" outlineLevel="0" collapsed="false">
      <c r="A87" s="14" t="s">
        <v>14</v>
      </c>
      <c r="B87" s="14"/>
      <c r="C87" s="26" t="s">
        <v>160</v>
      </c>
      <c r="D87" s="14" t="s">
        <v>161</v>
      </c>
      <c r="E87" s="24" t="n">
        <v>-16250000</v>
      </c>
      <c r="F87" s="25" t="n">
        <f aca="false">IF(E87&lt;&gt;"",E87/1000000,0)</f>
        <v>-16.25</v>
      </c>
      <c r="G87" s="25" t="n">
        <v>12000000</v>
      </c>
      <c r="H87" s="25" t="n">
        <f aca="false">IF(G87&lt;&gt;"",G87/-1000000,0)</f>
        <v>-12</v>
      </c>
      <c r="I87" s="25" t="n">
        <f aca="false">+H87-F87</f>
        <v>4.25</v>
      </c>
      <c r="J87" s="25" t="n">
        <v>54250000</v>
      </c>
      <c r="K87" s="25" t="n">
        <f aca="false">IF(J87&lt;&gt;"",J87/-1000000,0)</f>
        <v>-54.25</v>
      </c>
      <c r="L87" s="25" t="n">
        <v>77750000</v>
      </c>
      <c r="M87" s="25" t="n">
        <f aca="false">+K87-H87</f>
        <v>-42.25</v>
      </c>
      <c r="N87" s="25" t="n">
        <f aca="false">IF(L87&lt;&gt;"",L87/-1000000,0)</f>
        <v>-77.75</v>
      </c>
      <c r="O87" s="25" t="n">
        <v>73000000</v>
      </c>
      <c r="P87" s="25" t="n">
        <f aca="false">+N87-K87</f>
        <v>-23.5</v>
      </c>
      <c r="Q87" s="25" t="n">
        <f aca="false">IF(O87&lt;&gt;"",O87/-1000000,0)</f>
        <v>-73</v>
      </c>
      <c r="R87" s="25" t="n">
        <f aca="false">+Q87-N87</f>
        <v>4.75</v>
      </c>
      <c r="S87" s="25" t="n">
        <f aca="false">+R87-F87</f>
        <v>21</v>
      </c>
      <c r="U87" s="25" t="n">
        <v>-83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customFormat="false" ht="11.25" hidden="false" customHeight="false" outlineLevel="0" collapsed="false">
      <c r="A88" s="14" t="s">
        <v>14</v>
      </c>
      <c r="B88" s="14"/>
      <c r="C88" s="26" t="s">
        <v>162</v>
      </c>
      <c r="D88" s="14"/>
      <c r="E88" s="24"/>
      <c r="F88" s="25" t="n">
        <f aca="false">IF(E88&lt;&gt;"",E88/1000000,0)</f>
        <v>0</v>
      </c>
      <c r="G88" s="25"/>
      <c r="H88" s="25" t="n">
        <f aca="false">IF(G88&lt;&gt;"",G88/-1000000,0)</f>
        <v>0</v>
      </c>
      <c r="I88" s="25" t="n">
        <f aca="false">+H88-F88</f>
        <v>0</v>
      </c>
      <c r="J88" s="25"/>
      <c r="K88" s="25" t="n">
        <f aca="false">IF(J88&lt;&gt;"",J88/-1000000,0)</f>
        <v>0</v>
      </c>
      <c r="L88" s="25"/>
      <c r="M88" s="25" t="n">
        <f aca="false">+K88-H88</f>
        <v>0</v>
      </c>
      <c r="N88" s="25" t="n">
        <f aca="false">IF(L88&lt;&gt;"",L88/-1000000,0)</f>
        <v>0</v>
      </c>
      <c r="O88" s="25" t="n">
        <v>-46000000</v>
      </c>
      <c r="P88" s="25" t="n">
        <f aca="false">+N88-K88</f>
        <v>0</v>
      </c>
      <c r="Q88" s="25" t="n">
        <f aca="false">IF(O88&lt;&gt;"",O88/-1000000,0)</f>
        <v>46</v>
      </c>
      <c r="R88" s="25" t="n">
        <f aca="false">+Q88-N88</f>
        <v>46</v>
      </c>
      <c r="S88" s="25" t="n">
        <f aca="false">+R88-F88</f>
        <v>46</v>
      </c>
      <c r="U88" s="25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customFormat="false" ht="11.25" hidden="false" customHeight="false" outlineLevel="0" collapsed="false">
      <c r="A89" s="14" t="s">
        <v>14</v>
      </c>
      <c r="B89" s="14"/>
      <c r="C89" s="26" t="s">
        <v>163</v>
      </c>
      <c r="D89" s="14" t="s">
        <v>164</v>
      </c>
      <c r="E89" s="24"/>
      <c r="F89" s="25" t="n">
        <f aca="false">IF(E89&lt;&gt;"",E89/1000000,0)</f>
        <v>0</v>
      </c>
      <c r="G89" s="25"/>
      <c r="H89" s="25" t="n">
        <f aca="false">IF(G89&lt;&gt;"",G89/-1000000,0)</f>
        <v>0</v>
      </c>
      <c r="I89" s="25" t="n">
        <f aca="false">+H89-F89</f>
        <v>0</v>
      </c>
      <c r="J89" s="25" t="n">
        <v>-2000000</v>
      </c>
      <c r="K89" s="25" t="n">
        <f aca="false">IF(J89&lt;&gt;"",J89/-1000000,0)</f>
        <v>2</v>
      </c>
      <c r="L89" s="25" t="n">
        <v>-2000000</v>
      </c>
      <c r="M89" s="25" t="n">
        <f aca="false">+K89-H89</f>
        <v>2</v>
      </c>
      <c r="N89" s="25" t="n">
        <f aca="false">IF(L89&lt;&gt;"",L89/-1000000,0)</f>
        <v>2</v>
      </c>
      <c r="O89" s="25" t="n">
        <v>-2000000</v>
      </c>
      <c r="P89" s="25" t="n">
        <f aca="false">+N89-K89</f>
        <v>0</v>
      </c>
      <c r="Q89" s="25" t="n">
        <f aca="false">IF(O89&lt;&gt;"",O89/-1000000,0)</f>
        <v>2</v>
      </c>
      <c r="R89" s="25" t="n">
        <f aca="false">+Q89-N89</f>
        <v>0</v>
      </c>
      <c r="S89" s="25" t="n">
        <f aca="false">+R89-F89</f>
        <v>0</v>
      </c>
      <c r="U89" s="25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1.25" hidden="false" customHeight="false" outlineLevel="0" collapsed="false">
      <c r="A90" s="14" t="s">
        <v>14</v>
      </c>
      <c r="B90" s="14"/>
      <c r="C90" s="26" t="s">
        <v>165</v>
      </c>
      <c r="D90" s="14" t="s">
        <v>166</v>
      </c>
      <c r="E90" s="24"/>
      <c r="F90" s="25" t="n">
        <f aca="false">IF(E90&lt;&gt;"",E90/1000000,0)</f>
        <v>0</v>
      </c>
      <c r="G90" s="25" t="n">
        <v>0</v>
      </c>
      <c r="H90" s="25" t="n">
        <f aca="false">IF(G90&lt;&gt;"",G90/-1000000,0)</f>
        <v>-0</v>
      </c>
      <c r="I90" s="25" t="n">
        <f aca="false">+H90-F90</f>
        <v>-0</v>
      </c>
      <c r="J90" s="25" t="n">
        <v>-36800000.003</v>
      </c>
      <c r="K90" s="25" t="n">
        <f aca="false">IF(J90&lt;&gt;"",J90/-1000000,0)</f>
        <v>36.800000003</v>
      </c>
      <c r="L90" s="25" t="n">
        <v>-52900000.003</v>
      </c>
      <c r="M90" s="25" t="n">
        <f aca="false">+K90-H90</f>
        <v>36.800000003</v>
      </c>
      <c r="N90" s="25" t="n">
        <f aca="false">IF(L90&lt;&gt;"",L90/-1000000,0)</f>
        <v>52.900000003</v>
      </c>
      <c r="O90" s="25" t="n">
        <v>-32800000.003</v>
      </c>
      <c r="P90" s="25" t="n">
        <f aca="false">+N90-K90</f>
        <v>16.1</v>
      </c>
      <c r="Q90" s="25" t="n">
        <f aca="false">IF(O90&lt;&gt;"",O90/-1000000,0)</f>
        <v>32.800000003</v>
      </c>
      <c r="R90" s="25" t="n">
        <f aca="false">+Q90-N90</f>
        <v>-20.1</v>
      </c>
      <c r="S90" s="25" t="n">
        <f aca="false">+R90-F90</f>
        <v>-20.1</v>
      </c>
      <c r="U90" s="25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1.25" hidden="false" customHeight="false" outlineLevel="0" collapsed="false">
      <c r="A91" s="14" t="s">
        <v>14</v>
      </c>
      <c r="B91" s="14"/>
      <c r="C91" s="26" t="s">
        <v>167</v>
      </c>
      <c r="D91" s="14" t="s">
        <v>168</v>
      </c>
      <c r="E91" s="24" t="n">
        <v>250000</v>
      </c>
      <c r="F91" s="25" t="n">
        <f aca="false">IF(E91&lt;&gt;"",E91/1000000,0)</f>
        <v>0.25</v>
      </c>
      <c r="G91" s="25" t="n">
        <v>-500000</v>
      </c>
      <c r="H91" s="25" t="n">
        <f aca="false">IF(G91&lt;&gt;"",G91/-1000000,0)</f>
        <v>0.5</v>
      </c>
      <c r="I91" s="25" t="n">
        <f aca="false">+H91-F91</f>
        <v>0.25</v>
      </c>
      <c r="J91" s="25" t="n">
        <v>-439210</v>
      </c>
      <c r="K91" s="25" t="n">
        <f aca="false">IF(J91&lt;&gt;"",J91/-1000000,0)</f>
        <v>0.43921</v>
      </c>
      <c r="L91" s="25"/>
      <c r="M91" s="25" t="n">
        <f aca="false">+K91-H91</f>
        <v>-0.06079</v>
      </c>
      <c r="N91" s="25" t="n">
        <f aca="false">IF(L91&lt;&gt;"",L91/-1000000,0)</f>
        <v>0</v>
      </c>
      <c r="O91" s="25"/>
      <c r="P91" s="25" t="n">
        <f aca="false">+N91-K91</f>
        <v>-0.43921</v>
      </c>
      <c r="Q91" s="25" t="n">
        <f aca="false">IF(O91&lt;&gt;"",O91/-1000000,0)</f>
        <v>0</v>
      </c>
      <c r="R91" s="25" t="n">
        <f aca="false">+Q91-N91</f>
        <v>0</v>
      </c>
      <c r="S91" s="25" t="n">
        <f aca="false">+R91-F91</f>
        <v>-0.25</v>
      </c>
      <c r="U91" s="25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1.25" hidden="false" customHeight="false" outlineLevel="0" collapsed="false">
      <c r="A92" s="14" t="s">
        <v>14</v>
      </c>
      <c r="B92" s="14"/>
      <c r="C92" s="26" t="s">
        <v>169</v>
      </c>
      <c r="D92" s="14" t="s">
        <v>170</v>
      </c>
      <c r="E92" s="24"/>
      <c r="F92" s="25" t="n">
        <f aca="false">IF(E92&lt;&gt;"",E92/1000000,0)</f>
        <v>0</v>
      </c>
      <c r="G92" s="25" t="n">
        <v>439210</v>
      </c>
      <c r="H92" s="25" t="n">
        <f aca="false">IF(G92&lt;&gt;"",G92/-1000000,0)</f>
        <v>-0.43921</v>
      </c>
      <c r="I92" s="25" t="n">
        <f aca="false">+H92-F92</f>
        <v>-0.43921</v>
      </c>
      <c r="J92" s="25" t="n">
        <v>439210</v>
      </c>
      <c r="K92" s="25" t="n">
        <f aca="false">IF(J92&lt;&gt;"",J92/-1000000,0)</f>
        <v>-0.43921</v>
      </c>
      <c r="L92" s="25"/>
      <c r="M92" s="25" t="n">
        <f aca="false">+K92-H92</f>
        <v>0</v>
      </c>
      <c r="N92" s="25" t="n">
        <f aca="false">IF(L92&lt;&gt;"",L92/-1000000,0)</f>
        <v>0</v>
      </c>
      <c r="O92" s="25"/>
      <c r="P92" s="25" t="n">
        <f aca="false">+N92-K92</f>
        <v>0.43921</v>
      </c>
      <c r="Q92" s="25" t="n">
        <f aca="false">IF(O92&lt;&gt;"",O92/-1000000,0)</f>
        <v>0</v>
      </c>
      <c r="R92" s="25" t="n">
        <f aca="false">+Q92-N92</f>
        <v>0</v>
      </c>
      <c r="S92" s="25" t="n">
        <f aca="false">+R92-F92</f>
        <v>0</v>
      </c>
      <c r="U92" s="25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1.25" hidden="false" customHeight="false" outlineLevel="0" collapsed="false">
      <c r="A93" s="14" t="s">
        <v>14</v>
      </c>
      <c r="B93" s="14"/>
      <c r="C93" s="26" t="s">
        <v>171</v>
      </c>
      <c r="D93" s="14" t="s">
        <v>172</v>
      </c>
      <c r="E93" s="24"/>
      <c r="F93" s="25" t="n">
        <f aca="false">IF(E93&lt;&gt;"",E93/1000000,0)</f>
        <v>0</v>
      </c>
      <c r="G93" s="25" t="n">
        <v>46450000</v>
      </c>
      <c r="H93" s="25" t="n">
        <f aca="false">IF(G93&lt;&gt;"",G93/-1000000,0)</f>
        <v>-46.45</v>
      </c>
      <c r="I93" s="25" t="n">
        <f aca="false">+H93-F93</f>
        <v>-46.45</v>
      </c>
      <c r="J93" s="25" t="n">
        <v>-123314609.93</v>
      </c>
      <c r="K93" s="25" t="n">
        <f aca="false">IF(J93&lt;&gt;"",J93/-1000000,0)</f>
        <v>123.31460993</v>
      </c>
      <c r="L93" s="25" t="n">
        <v>-159764609.93</v>
      </c>
      <c r="M93" s="25" t="n">
        <f aca="false">+K93-H93</f>
        <v>169.76460993</v>
      </c>
      <c r="N93" s="25" t="n">
        <f aca="false">IF(L93&lt;&gt;"",L93/-1000000,0)</f>
        <v>159.76460993</v>
      </c>
      <c r="O93" s="25" t="n">
        <v>-85014609.9300001</v>
      </c>
      <c r="P93" s="25" t="n">
        <f aca="false">+N93-K93</f>
        <v>36.45</v>
      </c>
      <c r="Q93" s="25" t="n">
        <f aca="false">IF(O93&lt;&gt;"",O93/-1000000,0)</f>
        <v>85.0146099300001</v>
      </c>
      <c r="R93" s="25" t="n">
        <f aca="false">+Q93-N93</f>
        <v>-74.75</v>
      </c>
      <c r="S93" s="25" t="n">
        <f aca="false">+R93-F93</f>
        <v>-74.75</v>
      </c>
      <c r="U93" s="25" t="n">
        <v>182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</row>
    <row r="94" customFormat="false" ht="11.25" hidden="false" customHeight="false" outlineLevel="0" collapsed="false">
      <c r="A94" s="14" t="s">
        <v>14</v>
      </c>
      <c r="B94" s="14"/>
      <c r="C94" s="26" t="s">
        <v>173</v>
      </c>
      <c r="D94" s="14" t="s">
        <v>174</v>
      </c>
      <c r="E94" s="24"/>
      <c r="F94" s="25" t="n">
        <f aca="false">IF(E94&lt;&gt;"",E94/1000000,0)</f>
        <v>0</v>
      </c>
      <c r="G94" s="25"/>
      <c r="H94" s="25" t="n">
        <f aca="false">IF(G94&lt;&gt;"",G94/-1000000,0)</f>
        <v>0</v>
      </c>
      <c r="I94" s="25" t="n">
        <f aca="false">+H94-F94</f>
        <v>0</v>
      </c>
      <c r="J94" s="25" t="n">
        <v>-600000</v>
      </c>
      <c r="K94" s="25" t="n">
        <f aca="false">IF(J94&lt;&gt;"",J94/-1000000,0)</f>
        <v>0.6</v>
      </c>
      <c r="L94" s="25" t="n">
        <v>-600000</v>
      </c>
      <c r="M94" s="25" t="n">
        <f aca="false">+K94-H94</f>
        <v>0.6</v>
      </c>
      <c r="N94" s="25" t="n">
        <f aca="false">IF(L94&lt;&gt;"",L94/-1000000,0)</f>
        <v>0.6</v>
      </c>
      <c r="O94" s="25" t="n">
        <v>-600000</v>
      </c>
      <c r="P94" s="25" t="n">
        <f aca="false">+N94-K94</f>
        <v>0</v>
      </c>
      <c r="Q94" s="25" t="n">
        <f aca="false">IF(O94&lt;&gt;"",O94/-1000000,0)</f>
        <v>0.6</v>
      </c>
      <c r="R94" s="25" t="n">
        <f aca="false">+Q94-N94</f>
        <v>0</v>
      </c>
      <c r="S94" s="25" t="n">
        <f aca="false">+R94-F94</f>
        <v>0</v>
      </c>
      <c r="U94" s="25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customFormat="false" ht="11.25" hidden="false" customHeight="false" outlineLevel="0" collapsed="false">
      <c r="A95" s="14" t="s">
        <v>14</v>
      </c>
      <c r="B95" s="14"/>
      <c r="C95" s="26" t="s">
        <v>175</v>
      </c>
      <c r="D95" s="14" t="s">
        <v>176</v>
      </c>
      <c r="E95" s="24"/>
      <c r="F95" s="25" t="n">
        <f aca="false">IF(E95&lt;&gt;"",E95/1000000,0)</f>
        <v>0</v>
      </c>
      <c r="G95" s="25" t="n">
        <v>525000</v>
      </c>
      <c r="H95" s="25" t="n">
        <f aca="false">IF(G95&lt;&gt;"",G95/-1000000,0)</f>
        <v>-0.525</v>
      </c>
      <c r="I95" s="25" t="n">
        <f aca="false">+H95-F95</f>
        <v>-0.525</v>
      </c>
      <c r="J95" s="25" t="n">
        <v>525000</v>
      </c>
      <c r="K95" s="25" t="n">
        <f aca="false">IF(J95&lt;&gt;"",J95/-1000000,0)</f>
        <v>-0.525</v>
      </c>
      <c r="L95" s="25" t="n">
        <v>525000</v>
      </c>
      <c r="M95" s="25" t="n">
        <f aca="false">+K95-H95</f>
        <v>0</v>
      </c>
      <c r="N95" s="25" t="n">
        <f aca="false">IF(L95&lt;&gt;"",L95/-1000000,0)</f>
        <v>-0.525</v>
      </c>
      <c r="O95" s="25" t="n">
        <v>525000</v>
      </c>
      <c r="P95" s="25" t="n">
        <f aca="false">+N95-K95</f>
        <v>0</v>
      </c>
      <c r="Q95" s="25" t="n">
        <f aca="false">IF(O95&lt;&gt;"",O95/-1000000,0)</f>
        <v>-0.525</v>
      </c>
      <c r="R95" s="25" t="n">
        <f aca="false">+Q95-N95</f>
        <v>0</v>
      </c>
      <c r="S95" s="25" t="n">
        <f aca="false">+R95-F95</f>
        <v>0</v>
      </c>
      <c r="U95" s="25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</row>
    <row r="96" customFormat="false" ht="11.25" hidden="false" customHeight="false" outlineLevel="0" collapsed="false">
      <c r="A96" s="14" t="s">
        <v>14</v>
      </c>
      <c r="B96" s="14"/>
      <c r="C96" s="26" t="s">
        <v>177</v>
      </c>
      <c r="D96" s="14" t="s">
        <v>178</v>
      </c>
      <c r="E96" s="24" t="n">
        <v>510467402</v>
      </c>
      <c r="F96" s="25" t="n">
        <f aca="false">IF(E96&lt;&gt;"",E96/1000000,0)</f>
        <v>510.467402</v>
      </c>
      <c r="G96" s="25" t="n">
        <v>-26500000</v>
      </c>
      <c r="H96" s="25" t="n">
        <f aca="false">IF(G96&lt;&gt;"",G96/-1000000,0)</f>
        <v>26.5</v>
      </c>
      <c r="I96" s="25" t="n">
        <f aca="false">+H96-F96</f>
        <v>-483.967402</v>
      </c>
      <c r="J96" s="25" t="n">
        <v>-42000000</v>
      </c>
      <c r="K96" s="25" t="n">
        <f aca="false">IF(J96&lt;&gt;"",J96/-1000000,0)</f>
        <v>42</v>
      </c>
      <c r="L96" s="25" t="n">
        <v>-168000000</v>
      </c>
      <c r="M96" s="25" t="n">
        <f aca="false">+K96-H96</f>
        <v>15.5</v>
      </c>
      <c r="N96" s="25" t="n">
        <f aca="false">IF(L96&lt;&gt;"",L96/-1000000,0)</f>
        <v>168</v>
      </c>
      <c r="O96" s="25" t="n">
        <v>-100750000</v>
      </c>
      <c r="P96" s="25" t="n">
        <f aca="false">+N96-K96</f>
        <v>126</v>
      </c>
      <c r="Q96" s="25" t="n">
        <f aca="false">IF(O96&lt;&gt;"",O96/-1000000,0)</f>
        <v>100.75</v>
      </c>
      <c r="R96" s="25" t="n">
        <f aca="false">+Q96-N96</f>
        <v>-67.25</v>
      </c>
      <c r="S96" s="25" t="n">
        <f aca="false">+R96-F96</f>
        <v>-577.717402</v>
      </c>
      <c r="U96" s="25" t="n">
        <v>143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customFormat="false" ht="11.25" hidden="false" customHeight="false" outlineLevel="0" collapsed="false">
      <c r="A97" s="14"/>
      <c r="B97" s="14"/>
      <c r="C97" s="26" t="s">
        <v>179</v>
      </c>
      <c r="D97" s="14" t="n">
        <v>3000003239</v>
      </c>
      <c r="E97" s="24" t="n">
        <v>10500000</v>
      </c>
      <c r="F97" s="25" t="n">
        <f aca="false">IF(E97&lt;&gt;"",E97/1000000,0)</f>
        <v>10.5</v>
      </c>
      <c r="G97" s="25"/>
      <c r="H97" s="25"/>
      <c r="I97" s="25" t="n">
        <f aca="false">+H97-F97</f>
        <v>-10.5</v>
      </c>
      <c r="J97" s="25"/>
      <c r="K97" s="25"/>
      <c r="L97" s="25"/>
      <c r="M97" s="25"/>
      <c r="N97" s="25"/>
      <c r="O97" s="25"/>
      <c r="P97" s="25"/>
      <c r="Q97" s="25"/>
      <c r="R97" s="25" t="n">
        <f aca="false">+Q97-N97</f>
        <v>0</v>
      </c>
      <c r="S97" s="25" t="n">
        <f aca="false">+R97-F97</f>
        <v>-10.5</v>
      </c>
      <c r="U97" s="25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customFormat="false" ht="11.25" hidden="false" customHeight="false" outlineLevel="0" collapsed="false">
      <c r="A98" s="14" t="s">
        <v>14</v>
      </c>
      <c r="B98" s="14"/>
      <c r="C98" s="26" t="s">
        <v>180</v>
      </c>
      <c r="D98" s="14" t="s">
        <v>181</v>
      </c>
      <c r="E98" s="24" t="n">
        <v>2370800</v>
      </c>
      <c r="F98" s="25" t="n">
        <f aca="false">IF(E98&lt;&gt;"",E98/1000000,0)</f>
        <v>2.3708</v>
      </c>
      <c r="G98" s="25" t="n">
        <v>-1699354.52</v>
      </c>
      <c r="H98" s="25" t="n">
        <f aca="false">IF(G98&lt;&gt;"",G98/-1000000,0)</f>
        <v>1.69935452</v>
      </c>
      <c r="I98" s="25" t="n">
        <f aca="false">+H98-F98</f>
        <v>-0.67144548</v>
      </c>
      <c r="J98" s="25" t="n">
        <v>-1828354.52</v>
      </c>
      <c r="K98" s="25" t="n">
        <f aca="false">IF(J98&lt;&gt;"",J98/-1000000,0)</f>
        <v>1.82835452</v>
      </c>
      <c r="L98" s="25" t="n">
        <v>-20215.3499999996</v>
      </c>
      <c r="M98" s="25" t="n">
        <f aca="false">+K98-H98</f>
        <v>0.129</v>
      </c>
      <c r="N98" s="25" t="n">
        <f aca="false">IF(L98&lt;&gt;"",L98/-1000000,0)</f>
        <v>0.0202153499999996</v>
      </c>
      <c r="O98" s="25" t="n">
        <v>-70215.3499999996</v>
      </c>
      <c r="P98" s="25" t="n">
        <f aca="false">+N98-K98</f>
        <v>-1.80813917</v>
      </c>
      <c r="Q98" s="25" t="n">
        <f aca="false">IF(O98&lt;&gt;"",O98/-1000000,0)</f>
        <v>0.0702153499999996</v>
      </c>
      <c r="R98" s="25" t="n">
        <f aca="false">+Q98-N98</f>
        <v>0.05</v>
      </c>
      <c r="S98" s="25" t="n">
        <f aca="false">+R98-F98</f>
        <v>-2.3208</v>
      </c>
      <c r="U98" s="25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customFormat="false" ht="11.25" hidden="false" customHeight="false" outlineLevel="0" collapsed="false">
      <c r="A99" s="14" t="s">
        <v>14</v>
      </c>
      <c r="B99" s="14"/>
      <c r="C99" s="26" t="s">
        <v>182</v>
      </c>
      <c r="D99" s="14" t="s">
        <v>183</v>
      </c>
      <c r="E99" s="24" t="n">
        <v>2500000</v>
      </c>
      <c r="F99" s="25" t="n">
        <f aca="false">IF(E99&lt;&gt;"",E99/1000000,0)</f>
        <v>2.5</v>
      </c>
      <c r="G99" s="25"/>
      <c r="H99" s="25" t="n">
        <f aca="false">IF(G99&lt;&gt;"",G99/-1000000,0)</f>
        <v>0</v>
      </c>
      <c r="I99" s="25" t="n">
        <f aca="false">+H99-F99</f>
        <v>-2.5</v>
      </c>
      <c r="J99" s="25"/>
      <c r="K99" s="25" t="n">
        <f aca="false">IF(J99&lt;&gt;"",J99/-1000000,0)</f>
        <v>0</v>
      </c>
      <c r="L99" s="25" t="n">
        <v>-1000000</v>
      </c>
      <c r="M99" s="25" t="n">
        <f aca="false">+K99-H99</f>
        <v>0</v>
      </c>
      <c r="N99" s="25" t="n">
        <f aca="false">IF(L99&lt;&gt;"",L99/-1000000,0)</f>
        <v>1</v>
      </c>
      <c r="O99" s="25"/>
      <c r="P99" s="25" t="n">
        <f aca="false">+N99-K99</f>
        <v>1</v>
      </c>
      <c r="Q99" s="25" t="n">
        <f aca="false">IF(O99&lt;&gt;"",O99/-1000000,0)</f>
        <v>0</v>
      </c>
      <c r="R99" s="25" t="n">
        <f aca="false">+Q99-N99</f>
        <v>-1</v>
      </c>
      <c r="S99" s="25" t="n">
        <f aca="false">+R99-F99</f>
        <v>-3.5</v>
      </c>
      <c r="U99" s="25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customFormat="false" ht="11.25" hidden="false" customHeight="false" outlineLevel="0" collapsed="false">
      <c r="A100" s="14"/>
      <c r="B100" s="14"/>
      <c r="C100" s="26" t="s">
        <v>184</v>
      </c>
      <c r="D100" s="14" t="n">
        <v>3000001446</v>
      </c>
      <c r="E100" s="24" t="n">
        <v>-15000000</v>
      </c>
      <c r="F100" s="25" t="n">
        <f aca="false">IF(E100&lt;&gt;"",E100/1000000,0)</f>
        <v>-15</v>
      </c>
      <c r="G100" s="25"/>
      <c r="H100" s="25"/>
      <c r="I100" s="25" t="n">
        <f aca="false">+H100-F100</f>
        <v>15</v>
      </c>
      <c r="J100" s="25"/>
      <c r="K100" s="25"/>
      <c r="L100" s="25"/>
      <c r="M100" s="25"/>
      <c r="N100" s="25"/>
      <c r="O100" s="25"/>
      <c r="P100" s="25"/>
      <c r="Q100" s="25"/>
      <c r="R100" s="25" t="n">
        <f aca="false">+Q100-N100</f>
        <v>0</v>
      </c>
      <c r="S100" s="25" t="n">
        <f aca="false">+R100-F100</f>
        <v>15</v>
      </c>
      <c r="U100" s="25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1.25" hidden="false" customHeight="false" outlineLevel="0" collapsed="false">
      <c r="A101" s="14" t="s">
        <v>14</v>
      </c>
      <c r="B101" s="14"/>
      <c r="C101" s="26" t="s">
        <v>185</v>
      </c>
      <c r="D101" s="14" t="s">
        <v>186</v>
      </c>
      <c r="E101" s="24"/>
      <c r="F101" s="25" t="n">
        <f aca="false">IF(E101&lt;&gt;"",E101/1000000,0)</f>
        <v>0</v>
      </c>
      <c r="G101" s="25"/>
      <c r="H101" s="25" t="n">
        <f aca="false">IF(G101&lt;&gt;"",G101/-1000000,0)</f>
        <v>0</v>
      </c>
      <c r="I101" s="25" t="n">
        <f aca="false">+H101-F101</f>
        <v>0</v>
      </c>
      <c r="J101" s="25"/>
      <c r="K101" s="25" t="n">
        <f aca="false">IF(J101&lt;&gt;"",J101/-1000000,0)</f>
        <v>0</v>
      </c>
      <c r="L101" s="25" t="n">
        <v>-48750</v>
      </c>
      <c r="M101" s="25" t="n">
        <f aca="false">+K101-H101</f>
        <v>0</v>
      </c>
      <c r="N101" s="25" t="n">
        <f aca="false">IF(L101&lt;&gt;"",L101/-1000000,0)</f>
        <v>0.04875</v>
      </c>
      <c r="O101" s="25" t="n">
        <v>-48750</v>
      </c>
      <c r="P101" s="25" t="n">
        <f aca="false">+N101-K101</f>
        <v>0.04875</v>
      </c>
      <c r="Q101" s="25" t="n">
        <f aca="false">IF(O101&lt;&gt;"",O101/-1000000,0)</f>
        <v>0.04875</v>
      </c>
      <c r="R101" s="25" t="n">
        <f aca="false">+Q101-N101</f>
        <v>0</v>
      </c>
      <c r="S101" s="25" t="n">
        <f aca="false">+R101-F101</f>
        <v>0</v>
      </c>
      <c r="U101" s="25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1.25" hidden="false" customHeight="false" outlineLevel="0" collapsed="false">
      <c r="A102" s="14" t="s">
        <v>14</v>
      </c>
      <c r="B102" s="14"/>
      <c r="C102" s="26" t="s">
        <v>187</v>
      </c>
      <c r="D102" s="14" t="s">
        <v>188</v>
      </c>
      <c r="E102" s="24"/>
      <c r="F102" s="25" t="n">
        <f aca="false">IF(E102&lt;&gt;"",E102/1000000,0)</f>
        <v>0</v>
      </c>
      <c r="G102" s="25" t="n">
        <v>7000000</v>
      </c>
      <c r="H102" s="25" t="n">
        <f aca="false">IF(G102&lt;&gt;"",G102/-1000000,0)</f>
        <v>-7</v>
      </c>
      <c r="I102" s="25" t="n">
        <f aca="false">+H102-F102</f>
        <v>-7</v>
      </c>
      <c r="J102" s="25" t="n">
        <v>7000000</v>
      </c>
      <c r="K102" s="25" t="n">
        <f aca="false">IF(J102&lt;&gt;"",J102/-1000000,0)</f>
        <v>-7</v>
      </c>
      <c r="L102" s="25"/>
      <c r="M102" s="25" t="n">
        <f aca="false">+K102-H102</f>
        <v>0</v>
      </c>
      <c r="N102" s="25" t="n">
        <f aca="false">IF(L102&lt;&gt;"",L102/-1000000,0)</f>
        <v>0</v>
      </c>
      <c r="O102" s="25"/>
      <c r="P102" s="25" t="n">
        <f aca="false">+N102-K102</f>
        <v>7</v>
      </c>
      <c r="Q102" s="25" t="n">
        <f aca="false">IF(O102&lt;&gt;"",O102/-1000000,0)</f>
        <v>0</v>
      </c>
      <c r="R102" s="25" t="n">
        <f aca="false">+Q102-N102</f>
        <v>0</v>
      </c>
      <c r="S102" s="25" t="n">
        <f aca="false">+R102-F102</f>
        <v>0</v>
      </c>
      <c r="U102" s="25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customFormat="false" ht="11.25" hidden="false" customHeight="false" outlineLevel="0" collapsed="false">
      <c r="A103" s="14"/>
      <c r="B103" s="14"/>
      <c r="C103" s="26" t="s">
        <v>189</v>
      </c>
      <c r="D103" s="14" t="n">
        <v>3000012945</v>
      </c>
      <c r="E103" s="24" t="n">
        <v>28750000</v>
      </c>
      <c r="F103" s="25" t="n">
        <f aca="false">IF(E103&lt;&gt;"",E103/1000000,0)</f>
        <v>28.75</v>
      </c>
      <c r="G103" s="25"/>
      <c r="H103" s="25"/>
      <c r="I103" s="25" t="n">
        <f aca="false">+H103-F103</f>
        <v>-28.75</v>
      </c>
      <c r="J103" s="25"/>
      <c r="K103" s="25"/>
      <c r="L103" s="25"/>
      <c r="M103" s="25"/>
      <c r="N103" s="25"/>
      <c r="O103" s="25"/>
      <c r="P103" s="25"/>
      <c r="Q103" s="25"/>
      <c r="R103" s="25" t="n">
        <f aca="false">+Q103-N103</f>
        <v>0</v>
      </c>
      <c r="S103" s="25" t="n">
        <f aca="false">+R103-F103</f>
        <v>-28.75</v>
      </c>
      <c r="U103" s="25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customFormat="false" ht="11.25" hidden="false" customHeight="false" outlineLevel="0" collapsed="false">
      <c r="A104" s="14" t="s">
        <v>14</v>
      </c>
      <c r="B104" s="14"/>
      <c r="C104" s="26" t="s">
        <v>190</v>
      </c>
      <c r="D104" s="14" t="s">
        <v>191</v>
      </c>
      <c r="E104" s="24" t="n">
        <v>400000</v>
      </c>
      <c r="F104" s="25" t="n">
        <f aca="false">IF(E104&lt;&gt;"",E104/1000000,0)</f>
        <v>0.4</v>
      </c>
      <c r="G104" s="25" t="n">
        <v>-400000</v>
      </c>
      <c r="H104" s="25" t="n">
        <f aca="false">IF(G104&lt;&gt;"",G104/-1000000,0)</f>
        <v>0.4</v>
      </c>
      <c r="I104" s="25" t="n">
        <f aca="false">+H104-F104</f>
        <v>0</v>
      </c>
      <c r="J104" s="25" t="n">
        <v>-400000</v>
      </c>
      <c r="K104" s="25" t="n">
        <f aca="false">IF(J104&lt;&gt;"",J104/-1000000,0)</f>
        <v>0.4</v>
      </c>
      <c r="L104" s="25" t="n">
        <v>-700000</v>
      </c>
      <c r="M104" s="25" t="n">
        <f aca="false">+K104-H104</f>
        <v>0</v>
      </c>
      <c r="N104" s="25" t="n">
        <f aca="false">IF(L104&lt;&gt;"",L104/-1000000,0)</f>
        <v>0.7</v>
      </c>
      <c r="O104" s="25" t="n">
        <v>-700000</v>
      </c>
      <c r="P104" s="25" t="n">
        <f aca="false">+N104-K104</f>
        <v>0.3</v>
      </c>
      <c r="Q104" s="25" t="n">
        <f aca="false">IF(O104&lt;&gt;"",O104/-1000000,0)</f>
        <v>0.7</v>
      </c>
      <c r="R104" s="25" t="n">
        <f aca="false">+Q104-N104</f>
        <v>0</v>
      </c>
      <c r="S104" s="25" t="n">
        <f aca="false">+R104-F104</f>
        <v>-0.4</v>
      </c>
      <c r="U104" s="25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customFormat="false" ht="11.25" hidden="false" customHeight="false" outlineLevel="0" collapsed="false">
      <c r="A105" s="14" t="s">
        <v>14</v>
      </c>
      <c r="B105" s="14"/>
      <c r="C105" s="26" t="s">
        <v>192</v>
      </c>
      <c r="D105" s="14" t="s">
        <v>193</v>
      </c>
      <c r="E105" s="24"/>
      <c r="F105" s="25" t="n">
        <f aca="false">IF(E105&lt;&gt;"",E105/1000000,0)</f>
        <v>0</v>
      </c>
      <c r="G105" s="25"/>
      <c r="H105" s="25" t="n">
        <f aca="false">IF(G105&lt;&gt;"",G105/-1000000,0)</f>
        <v>0</v>
      </c>
      <c r="I105" s="25" t="n">
        <f aca="false">+H105-F105</f>
        <v>0</v>
      </c>
      <c r="J105" s="25"/>
      <c r="K105" s="25" t="n">
        <f aca="false">IF(J105&lt;&gt;"",J105/-1000000,0)</f>
        <v>0</v>
      </c>
      <c r="L105" s="25" t="n">
        <v>20500000</v>
      </c>
      <c r="M105" s="25" t="n">
        <f aca="false">+K105-H105</f>
        <v>0</v>
      </c>
      <c r="N105" s="25" t="n">
        <f aca="false">IF(L105&lt;&gt;"",L105/-1000000,0)</f>
        <v>-20.5</v>
      </c>
      <c r="O105" s="25" t="n">
        <v>6600000</v>
      </c>
      <c r="P105" s="25" t="n">
        <f aca="false">+N105-K105</f>
        <v>-20.5</v>
      </c>
      <c r="Q105" s="25" t="n">
        <f aca="false">IF(O105&lt;&gt;"",O105/-1000000,0)</f>
        <v>-6.6</v>
      </c>
      <c r="R105" s="25" t="n">
        <f aca="false">+Q105-N105</f>
        <v>13.9</v>
      </c>
      <c r="S105" s="25" t="n">
        <f aca="false">+R105-F105</f>
        <v>13.9</v>
      </c>
      <c r="U105" s="25" t="n">
        <v>-46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customFormat="false" ht="11.25" hidden="false" customHeight="false" outlineLevel="0" collapsed="false">
      <c r="A106" s="14" t="s">
        <v>14</v>
      </c>
      <c r="B106" s="14"/>
      <c r="C106" s="26" t="s">
        <v>194</v>
      </c>
      <c r="D106" s="14" t="s">
        <v>195</v>
      </c>
      <c r="E106" s="24" t="n">
        <v>600000</v>
      </c>
      <c r="F106" s="25" t="n">
        <f aca="false">IF(E106&lt;&gt;"",E106/1000000,0)</f>
        <v>0.6</v>
      </c>
      <c r="G106" s="25" t="n">
        <v>-600000</v>
      </c>
      <c r="H106" s="25" t="n">
        <f aca="false">IF(G106&lt;&gt;"",G106/-1000000,0)</f>
        <v>0.6</v>
      </c>
      <c r="I106" s="25" t="n">
        <f aca="false">+H106-F106</f>
        <v>0</v>
      </c>
      <c r="J106" s="25" t="n">
        <v>-600000</v>
      </c>
      <c r="K106" s="25" t="n">
        <f aca="false">IF(J106&lt;&gt;"",J106/-1000000,0)</f>
        <v>0.6</v>
      </c>
      <c r="L106" s="25" t="n">
        <v>-600000</v>
      </c>
      <c r="M106" s="25" t="n">
        <f aca="false">+K106-H106</f>
        <v>0</v>
      </c>
      <c r="N106" s="25" t="n">
        <f aca="false">IF(L106&lt;&gt;"",L106/-1000000,0)</f>
        <v>0.6</v>
      </c>
      <c r="O106" s="25" t="n">
        <v>-14100000</v>
      </c>
      <c r="P106" s="25" t="n">
        <f aca="false">+N106-K106</f>
        <v>0</v>
      </c>
      <c r="Q106" s="25" t="n">
        <f aca="false">IF(O106&lt;&gt;"",O106/-1000000,0)</f>
        <v>14.1</v>
      </c>
      <c r="R106" s="25" t="n">
        <f aca="false">+Q106-N106</f>
        <v>13.5</v>
      </c>
      <c r="S106" s="25" t="n">
        <f aca="false">+R106-F106</f>
        <v>12.9</v>
      </c>
      <c r="U106" s="25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customFormat="false" ht="11.25" hidden="false" customHeight="false" outlineLevel="0" collapsed="false">
      <c r="A107" s="14" t="s">
        <v>14</v>
      </c>
      <c r="B107" s="14"/>
      <c r="C107" s="26" t="s">
        <v>196</v>
      </c>
      <c r="D107" s="14" t="s">
        <v>197</v>
      </c>
      <c r="E107" s="24" t="n">
        <v>12300000</v>
      </c>
      <c r="F107" s="25" t="n">
        <f aca="false">IF(E107&lt;&gt;"",E107/1000000,0)</f>
        <v>12.3</v>
      </c>
      <c r="G107" s="25" t="n">
        <v>-5050000</v>
      </c>
      <c r="H107" s="25" t="n">
        <f aca="false">IF(G107&lt;&gt;"",G107/-1000000,0)</f>
        <v>5.05</v>
      </c>
      <c r="I107" s="25" t="n">
        <f aca="false">+H107-F107</f>
        <v>-7.25</v>
      </c>
      <c r="J107" s="25" t="n">
        <v>-4825500</v>
      </c>
      <c r="K107" s="25" t="n">
        <f aca="false">IF(J107&lt;&gt;"",J107/-1000000,0)</f>
        <v>4.8255</v>
      </c>
      <c r="L107" s="25"/>
      <c r="M107" s="25" t="n">
        <f aca="false">+K107-H107</f>
        <v>-0.2245</v>
      </c>
      <c r="N107" s="25" t="n">
        <f aca="false">IF(L107&lt;&gt;"",L107/-1000000,0)</f>
        <v>0</v>
      </c>
      <c r="O107" s="25"/>
      <c r="P107" s="25" t="n">
        <f aca="false">+N107-K107</f>
        <v>-4.8255</v>
      </c>
      <c r="Q107" s="25" t="n">
        <f aca="false">IF(O107&lt;&gt;"",O107/-1000000,0)</f>
        <v>0</v>
      </c>
      <c r="R107" s="25" t="n">
        <f aca="false">+Q107-N107</f>
        <v>0</v>
      </c>
      <c r="S107" s="25" t="n">
        <f aca="false">+R107-F107</f>
        <v>-12.3</v>
      </c>
      <c r="U107" s="25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customFormat="false" ht="11.25" hidden="false" customHeight="false" outlineLevel="0" collapsed="false">
      <c r="A108" s="14" t="s">
        <v>14</v>
      </c>
      <c r="B108" s="14"/>
      <c r="C108" s="26" t="s">
        <v>198</v>
      </c>
      <c r="D108" s="14" t="s">
        <v>199</v>
      </c>
      <c r="E108" s="24"/>
      <c r="F108" s="25" t="n">
        <f aca="false">IF(E108&lt;&gt;"",E108/1000000,0)</f>
        <v>0</v>
      </c>
      <c r="G108" s="25"/>
      <c r="H108" s="25" t="n">
        <f aca="false">IF(G108&lt;&gt;"",G108/-1000000,0)</f>
        <v>0</v>
      </c>
      <c r="I108" s="25" t="n">
        <f aca="false">+H108-F108</f>
        <v>0</v>
      </c>
      <c r="J108" s="25"/>
      <c r="K108" s="25" t="n">
        <f aca="false">IF(J108&lt;&gt;"",J108/-1000000,0)</f>
        <v>0</v>
      </c>
      <c r="L108" s="25" t="n">
        <v>-500000</v>
      </c>
      <c r="M108" s="25" t="n">
        <f aca="false">+K108-H108</f>
        <v>0</v>
      </c>
      <c r="N108" s="25" t="n">
        <f aca="false">IF(L108&lt;&gt;"",L108/-1000000,0)</f>
        <v>0.5</v>
      </c>
      <c r="O108" s="25" t="n">
        <v>-500000</v>
      </c>
      <c r="P108" s="25" t="n">
        <f aca="false">+N108-K108</f>
        <v>0.5</v>
      </c>
      <c r="Q108" s="25" t="n">
        <f aca="false">IF(O108&lt;&gt;"",O108/-1000000,0)</f>
        <v>0.5</v>
      </c>
      <c r="R108" s="25" t="n">
        <f aca="false">+Q108-N108</f>
        <v>0</v>
      </c>
      <c r="S108" s="25" t="n">
        <f aca="false">+R108-F108</f>
        <v>0</v>
      </c>
      <c r="U108" s="25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customFormat="false" ht="11.25" hidden="false" customHeight="false" outlineLevel="0" collapsed="false">
      <c r="A109" s="14" t="s">
        <v>14</v>
      </c>
      <c r="B109" s="14"/>
      <c r="C109" s="26" t="s">
        <v>200</v>
      </c>
      <c r="D109" s="14" t="s">
        <v>201</v>
      </c>
      <c r="E109" s="24"/>
      <c r="F109" s="25" t="n">
        <f aca="false">IF(E109&lt;&gt;"",E109/1000000,0)</f>
        <v>0</v>
      </c>
      <c r="G109" s="25"/>
      <c r="H109" s="25" t="n">
        <f aca="false">IF(G109&lt;&gt;"",G109/-1000000,0)</f>
        <v>0</v>
      </c>
      <c r="I109" s="25" t="n">
        <f aca="false">+H109-F109</f>
        <v>0</v>
      </c>
      <c r="J109" s="25" t="n">
        <v>-70000000</v>
      </c>
      <c r="K109" s="25" t="n">
        <f aca="false">IF(J109&lt;&gt;"",J109/-1000000,0)</f>
        <v>70</v>
      </c>
      <c r="L109" s="25" t="n">
        <v>-109300000</v>
      </c>
      <c r="M109" s="25" t="n">
        <f aca="false">+K109-H109</f>
        <v>70</v>
      </c>
      <c r="N109" s="25" t="n">
        <f aca="false">IF(L109&lt;&gt;"",L109/-1000000,0)</f>
        <v>109.3</v>
      </c>
      <c r="O109" s="25" t="n">
        <v>-87058000</v>
      </c>
      <c r="P109" s="25" t="n">
        <f aca="false">+N109-K109</f>
        <v>39.3</v>
      </c>
      <c r="Q109" s="25" t="n">
        <f aca="false">IF(O109&lt;&gt;"",O109/-1000000,0)</f>
        <v>87.058</v>
      </c>
      <c r="R109" s="25" t="n">
        <f aca="false">+Q109-N109</f>
        <v>-22.242</v>
      </c>
      <c r="S109" s="25" t="n">
        <f aca="false">+R109-F109</f>
        <v>-22.242</v>
      </c>
      <c r="U109" s="25" t="n">
        <v>63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customFormat="false" ht="11.25" hidden="false" customHeight="false" outlineLevel="0" collapsed="false">
      <c r="A110" s="14" t="s">
        <v>14</v>
      </c>
      <c r="B110" s="14"/>
      <c r="C110" s="26" t="s">
        <v>202</v>
      </c>
      <c r="D110" s="14" t="s">
        <v>203</v>
      </c>
      <c r="E110" s="24" t="n">
        <v>9500000</v>
      </c>
      <c r="F110" s="25" t="n">
        <f aca="false">IF(E110&lt;&gt;"",E110/1000000,0)</f>
        <v>9.5</v>
      </c>
      <c r="G110" s="25" t="n">
        <v>-1750000</v>
      </c>
      <c r="H110" s="25" t="n">
        <f aca="false">IF(G110&lt;&gt;"",G110/-1000000,0)</f>
        <v>1.75</v>
      </c>
      <c r="I110" s="25" t="n">
        <f aca="false">+H110-F110</f>
        <v>-7.75</v>
      </c>
      <c r="J110" s="25"/>
      <c r="K110" s="25" t="n">
        <f aca="false">IF(J110&lt;&gt;"",J110/-1000000,0)</f>
        <v>0</v>
      </c>
      <c r="L110" s="25"/>
      <c r="M110" s="25" t="n">
        <f aca="false">+K110-H110</f>
        <v>-1.75</v>
      </c>
      <c r="N110" s="25" t="n">
        <f aca="false">IF(L110&lt;&gt;"",L110/-1000000,0)</f>
        <v>0</v>
      </c>
      <c r="O110" s="25"/>
      <c r="P110" s="25" t="n">
        <f aca="false">+N110-K110</f>
        <v>0</v>
      </c>
      <c r="Q110" s="25" t="n">
        <f aca="false">IF(O110&lt;&gt;"",O110/-1000000,0)</f>
        <v>0</v>
      </c>
      <c r="R110" s="25" t="n">
        <f aca="false">+Q110-N110</f>
        <v>0</v>
      </c>
      <c r="S110" s="25" t="n">
        <f aca="false">+R110-F110</f>
        <v>-9.5</v>
      </c>
      <c r="U110" s="25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customFormat="false" ht="11.25" hidden="false" customHeight="false" outlineLevel="0" collapsed="false">
      <c r="A111" s="14" t="s">
        <v>14</v>
      </c>
      <c r="B111" s="14"/>
      <c r="C111" s="26" t="s">
        <v>204</v>
      </c>
      <c r="D111" s="14" t="s">
        <v>205</v>
      </c>
      <c r="E111" s="24" t="n">
        <v>-3200000</v>
      </c>
      <c r="F111" s="25" t="n">
        <f aca="false">IF(E111&lt;&gt;"",E111/1000000,0)</f>
        <v>-3.2</v>
      </c>
      <c r="G111" s="25" t="n">
        <v>-3600000</v>
      </c>
      <c r="H111" s="25" t="n">
        <f aca="false">IF(G111&lt;&gt;"",G111/-1000000,0)</f>
        <v>3.6</v>
      </c>
      <c r="I111" s="25" t="n">
        <f aca="false">+H111-F111</f>
        <v>6.8</v>
      </c>
      <c r="J111" s="25" t="n">
        <v>-510000</v>
      </c>
      <c r="K111" s="25" t="n">
        <f aca="false">IF(J111&lt;&gt;"",J111/-1000000,0)</f>
        <v>0.51</v>
      </c>
      <c r="L111" s="25" t="n">
        <v>-340000</v>
      </c>
      <c r="M111" s="25" t="n">
        <f aca="false">+K111-H111</f>
        <v>-3.09</v>
      </c>
      <c r="N111" s="25" t="n">
        <f aca="false">IF(L111&lt;&gt;"",L111/-1000000,0)</f>
        <v>0.34</v>
      </c>
      <c r="O111" s="25" t="n">
        <v>1210000</v>
      </c>
      <c r="P111" s="25" t="n">
        <f aca="false">+N111-K111</f>
        <v>-0.17</v>
      </c>
      <c r="Q111" s="25" t="n">
        <f aca="false">IF(O111&lt;&gt;"",O111/-1000000,0)</f>
        <v>-1.21</v>
      </c>
      <c r="R111" s="25" t="n">
        <f aca="false">+Q111-N111</f>
        <v>-1.55</v>
      </c>
      <c r="S111" s="25" t="n">
        <f aca="false">+R111-F111</f>
        <v>1.65</v>
      </c>
      <c r="U111" s="25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customFormat="false" ht="11.25" hidden="false" customHeight="false" outlineLevel="0" collapsed="false">
      <c r="A112" s="14" t="s">
        <v>14</v>
      </c>
      <c r="B112" s="14"/>
      <c r="C112" s="26" t="s">
        <v>206</v>
      </c>
      <c r="D112" s="14" t="s">
        <v>207</v>
      </c>
      <c r="E112" s="24" t="n">
        <v>-1380000</v>
      </c>
      <c r="F112" s="25" t="n">
        <f aca="false">IF(E112&lt;&gt;"",E112/1000000,0)</f>
        <v>-1.38</v>
      </c>
      <c r="G112" s="25" t="n">
        <v>12635000</v>
      </c>
      <c r="H112" s="25" t="n">
        <f aca="false">IF(G112&lt;&gt;"",G112/-1000000,0)</f>
        <v>-12.635</v>
      </c>
      <c r="I112" s="25" t="n">
        <f aca="false">+H112-F112</f>
        <v>-11.255</v>
      </c>
      <c r="J112" s="25" t="n">
        <v>-170000</v>
      </c>
      <c r="K112" s="25" t="n">
        <f aca="false">IF(J112&lt;&gt;"",J112/-1000000,0)</f>
        <v>0.17</v>
      </c>
      <c r="L112" s="25" t="n">
        <v>-820000</v>
      </c>
      <c r="M112" s="25" t="n">
        <f aca="false">+K112-H112</f>
        <v>12.805</v>
      </c>
      <c r="N112" s="25" t="n">
        <f aca="false">IF(L112&lt;&gt;"",L112/-1000000,0)</f>
        <v>0.82</v>
      </c>
      <c r="O112" s="25"/>
      <c r="P112" s="25" t="n">
        <f aca="false">+N112-K112</f>
        <v>0.65</v>
      </c>
      <c r="Q112" s="25" t="n">
        <f aca="false">IF(O112&lt;&gt;"",O112/-1000000,0)</f>
        <v>0</v>
      </c>
      <c r="R112" s="25" t="n">
        <f aca="false">+Q112-N112</f>
        <v>-0.82</v>
      </c>
      <c r="S112" s="25" t="n">
        <f aca="false">+R112-F112</f>
        <v>0.56</v>
      </c>
      <c r="U112" s="25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customFormat="false" ht="11.25" hidden="false" customHeight="false" outlineLevel="0" collapsed="false">
      <c r="A113" s="14" t="s">
        <v>14</v>
      </c>
      <c r="B113" s="14"/>
      <c r="C113" s="26" t="s">
        <v>208</v>
      </c>
      <c r="D113" s="14" t="s">
        <v>209</v>
      </c>
      <c r="E113" s="24" t="n">
        <v>184700000</v>
      </c>
      <c r="F113" s="25" t="n">
        <f aca="false">IF(E113&lt;&gt;"",E113/1000000,0)</f>
        <v>184.7</v>
      </c>
      <c r="G113" s="25" t="n">
        <v>100000</v>
      </c>
      <c r="H113" s="25" t="n">
        <f aca="false">IF(G113&lt;&gt;"",G113/-1000000,0)</f>
        <v>-0.1</v>
      </c>
      <c r="I113" s="25" t="n">
        <f aca="false">+H113-F113</f>
        <v>-184.8</v>
      </c>
      <c r="J113" s="25" t="n">
        <v>100000</v>
      </c>
      <c r="K113" s="25" t="n">
        <f aca="false">IF(J113&lt;&gt;"",J113/-1000000,0)</f>
        <v>-0.1</v>
      </c>
      <c r="L113" s="25" t="n">
        <v>100000</v>
      </c>
      <c r="M113" s="25" t="n">
        <f aca="false">+K113-H113</f>
        <v>0</v>
      </c>
      <c r="N113" s="25" t="n">
        <f aca="false">IF(L113&lt;&gt;"",L113/-1000000,0)</f>
        <v>-0.1</v>
      </c>
      <c r="O113" s="25" t="n">
        <v>100000</v>
      </c>
      <c r="P113" s="25" t="n">
        <f aca="false">+N113-K113</f>
        <v>0</v>
      </c>
      <c r="Q113" s="25" t="n">
        <f aca="false">IF(O113&lt;&gt;"",O113/-1000000,0)</f>
        <v>-0.1</v>
      </c>
      <c r="R113" s="25" t="n">
        <f aca="false">+Q113-N113</f>
        <v>0</v>
      </c>
      <c r="S113" s="25" t="n">
        <f aca="false">+R113-F113</f>
        <v>-184.7</v>
      </c>
      <c r="U113" s="25" t="n">
        <v>139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</row>
    <row r="114" customFormat="false" ht="11.25" hidden="false" customHeight="false" outlineLevel="0" collapsed="false">
      <c r="A114" s="14" t="s">
        <v>14</v>
      </c>
      <c r="B114" s="14"/>
      <c r="C114" s="26" t="s">
        <v>210</v>
      </c>
      <c r="D114" s="14" t="s">
        <v>211</v>
      </c>
      <c r="E114" s="24"/>
      <c r="F114" s="25" t="n">
        <f aca="false">IF(E114&lt;&gt;"",E114/1000000,0)</f>
        <v>0</v>
      </c>
      <c r="G114" s="25"/>
      <c r="H114" s="25" t="n">
        <f aca="false">IF(G114&lt;&gt;"",G114/-1000000,0)</f>
        <v>0</v>
      </c>
      <c r="I114" s="25" t="n">
        <f aca="false">+H114-F114</f>
        <v>0</v>
      </c>
      <c r="J114" s="25"/>
      <c r="K114" s="25" t="n">
        <f aca="false">IF(J114&lt;&gt;"",J114/-1000000,0)</f>
        <v>0</v>
      </c>
      <c r="L114" s="25"/>
      <c r="M114" s="25" t="n">
        <f aca="false">+K114-H114</f>
        <v>0</v>
      </c>
      <c r="N114" s="25" t="n">
        <f aca="false">IF(L114&lt;&gt;"",L114/-1000000,0)</f>
        <v>0</v>
      </c>
      <c r="O114" s="25" t="n">
        <v>-350000</v>
      </c>
      <c r="P114" s="25" t="n">
        <f aca="false">+N114-K114</f>
        <v>0</v>
      </c>
      <c r="Q114" s="25" t="n">
        <f aca="false">IF(O114&lt;&gt;"",O114/-1000000,0)</f>
        <v>0.35</v>
      </c>
      <c r="R114" s="25" t="n">
        <f aca="false">+Q114-N114</f>
        <v>0.35</v>
      </c>
      <c r="S114" s="25" t="n">
        <f aca="false">+R114-F114</f>
        <v>0.35</v>
      </c>
      <c r="U114" s="25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customFormat="false" ht="11.25" hidden="false" customHeight="false" outlineLevel="0" collapsed="false">
      <c r="A115" s="14" t="s">
        <v>14</v>
      </c>
      <c r="B115" s="14"/>
      <c r="C115" s="26" t="s">
        <v>212</v>
      </c>
      <c r="D115" s="14" t="s">
        <v>213</v>
      </c>
      <c r="E115" s="24" t="n">
        <v>-24500000</v>
      </c>
      <c r="F115" s="25" t="n">
        <f aca="false">IF(E115&lt;&gt;"",E115/1000000,0)</f>
        <v>-24.5</v>
      </c>
      <c r="G115" s="25" t="n">
        <v>28250000</v>
      </c>
      <c r="H115" s="25" t="n">
        <f aca="false">IF(G115&lt;&gt;"",G115/-1000000,0)</f>
        <v>-28.25</v>
      </c>
      <c r="I115" s="25" t="n">
        <f aca="false">+H115-F115</f>
        <v>-3.75</v>
      </c>
      <c r="J115" s="25"/>
      <c r="K115" s="25" t="n">
        <f aca="false">IF(J115&lt;&gt;"",J115/-1000000,0)</f>
        <v>0</v>
      </c>
      <c r="L115" s="25"/>
      <c r="M115" s="25" t="n">
        <f aca="false">+K115-H115</f>
        <v>28.25</v>
      </c>
      <c r="N115" s="25" t="n">
        <f aca="false">IF(L115&lt;&gt;"",L115/-1000000,0)</f>
        <v>0</v>
      </c>
      <c r="O115" s="25"/>
      <c r="P115" s="25" t="n">
        <f aca="false">+N115-K115</f>
        <v>0</v>
      </c>
      <c r="Q115" s="25" t="n">
        <f aca="false">IF(O115&lt;&gt;"",O115/-1000000,0)</f>
        <v>0</v>
      </c>
      <c r="R115" s="25" t="n">
        <f aca="false">+Q115-N115</f>
        <v>0</v>
      </c>
      <c r="S115" s="25" t="n">
        <f aca="false">+R115-F115</f>
        <v>24.5</v>
      </c>
      <c r="U115" s="25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</row>
    <row r="116" customFormat="false" ht="11.25" hidden="false" customHeight="false" outlineLevel="0" collapsed="false">
      <c r="A116" s="14" t="s">
        <v>14</v>
      </c>
      <c r="B116" s="14"/>
      <c r="C116" s="26" t="s">
        <v>214</v>
      </c>
      <c r="D116" s="14" t="s">
        <v>215</v>
      </c>
      <c r="E116" s="24"/>
      <c r="F116" s="25" t="n">
        <f aca="false">IF(E116&lt;&gt;"",E116/1000000,0)</f>
        <v>0</v>
      </c>
      <c r="G116" s="25" t="n">
        <v>-8200000</v>
      </c>
      <c r="H116" s="25" t="n">
        <f aca="false">IF(G116&lt;&gt;"",G116/-1000000,0)</f>
        <v>8.2</v>
      </c>
      <c r="I116" s="25" t="n">
        <f aca="false">+H116-F116</f>
        <v>8.2</v>
      </c>
      <c r="J116" s="25"/>
      <c r="K116" s="25" t="n">
        <f aca="false">IF(J116&lt;&gt;"",J116/-1000000,0)</f>
        <v>0</v>
      </c>
      <c r="L116" s="25"/>
      <c r="M116" s="25" t="n">
        <f aca="false">+K116-H116</f>
        <v>-8.2</v>
      </c>
      <c r="N116" s="25" t="n">
        <f aca="false">IF(L116&lt;&gt;"",L116/-1000000,0)</f>
        <v>0</v>
      </c>
      <c r="O116" s="25"/>
      <c r="P116" s="25" t="n">
        <f aca="false">+N116-K116</f>
        <v>0</v>
      </c>
      <c r="Q116" s="25" t="n">
        <f aca="false">IF(O116&lt;&gt;"",O116/-1000000,0)</f>
        <v>0</v>
      </c>
      <c r="R116" s="25" t="n">
        <f aca="false">+Q116-N116</f>
        <v>0</v>
      </c>
      <c r="S116" s="25" t="n">
        <f aca="false">+R116-F116</f>
        <v>0</v>
      </c>
      <c r="U116" s="25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customFormat="false" ht="11.25" hidden="false" customHeight="false" outlineLevel="0" collapsed="false">
      <c r="A117" s="14" t="s">
        <v>14</v>
      </c>
      <c r="B117" s="14"/>
      <c r="C117" s="26" t="s">
        <v>216</v>
      </c>
      <c r="D117" s="14" t="s">
        <v>217</v>
      </c>
      <c r="E117" s="24"/>
      <c r="F117" s="25" t="n">
        <f aca="false">IF(E117&lt;&gt;"",E117/1000000,0)</f>
        <v>0</v>
      </c>
      <c r="G117" s="25"/>
      <c r="H117" s="25" t="n">
        <f aca="false">IF(G117&lt;&gt;"",G117/-1000000,0)</f>
        <v>0</v>
      </c>
      <c r="I117" s="25" t="n">
        <f aca="false">+H117-F117</f>
        <v>0</v>
      </c>
      <c r="J117" s="25" t="n">
        <v>-5500000</v>
      </c>
      <c r="K117" s="25" t="n">
        <f aca="false">IF(J117&lt;&gt;"",J117/-1000000,0)</f>
        <v>5.5</v>
      </c>
      <c r="L117" s="25" t="n">
        <v>-15910000</v>
      </c>
      <c r="M117" s="25" t="n">
        <f aca="false">+K117-H117</f>
        <v>5.5</v>
      </c>
      <c r="N117" s="25" t="n">
        <f aca="false">IF(L117&lt;&gt;"",L117/-1000000,0)</f>
        <v>15.91</v>
      </c>
      <c r="O117" s="25" t="n">
        <v>-15910000</v>
      </c>
      <c r="P117" s="25" t="n">
        <f aca="false">+N117-K117</f>
        <v>10.41</v>
      </c>
      <c r="Q117" s="25" t="n">
        <f aca="false">IF(O117&lt;&gt;"",O117/-1000000,0)</f>
        <v>15.91</v>
      </c>
      <c r="R117" s="25" t="n">
        <f aca="false">+Q117-N117</f>
        <v>0</v>
      </c>
      <c r="S117" s="25" t="n">
        <f aca="false">+R117-F117</f>
        <v>0</v>
      </c>
      <c r="U117" s="25" t="n">
        <v>6.4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</row>
    <row r="118" customFormat="false" ht="11.25" hidden="false" customHeight="false" outlineLevel="0" collapsed="false">
      <c r="A118" s="14" t="s">
        <v>14</v>
      </c>
      <c r="B118" s="14"/>
      <c r="C118" s="26" t="s">
        <v>218</v>
      </c>
      <c r="D118" s="14" t="s">
        <v>219</v>
      </c>
      <c r="E118" s="24" t="n">
        <v>45320000</v>
      </c>
      <c r="F118" s="25" t="n">
        <f aca="false">IF(E118&lt;&gt;"",E118/1000000,0)</f>
        <v>45.32</v>
      </c>
      <c r="G118" s="25"/>
      <c r="H118" s="25" t="n">
        <f aca="false">IF(G118&lt;&gt;"",G118/-1000000,0)</f>
        <v>0</v>
      </c>
      <c r="I118" s="25" t="n">
        <f aca="false">+H118-F118</f>
        <v>-45.32</v>
      </c>
      <c r="J118" s="25"/>
      <c r="K118" s="25" t="n">
        <f aca="false">IF(J118&lt;&gt;"",J118/-1000000,0)</f>
        <v>0</v>
      </c>
      <c r="L118" s="25" t="n">
        <v>-10400000</v>
      </c>
      <c r="M118" s="25" t="n">
        <f aca="false">+K118-H118</f>
        <v>0</v>
      </c>
      <c r="N118" s="25" t="n">
        <f aca="false">IF(L118&lt;&gt;"",L118/-1000000,0)</f>
        <v>10.4</v>
      </c>
      <c r="O118" s="25" t="n">
        <v>-11900000</v>
      </c>
      <c r="P118" s="25" t="n">
        <f aca="false">+N118-K118</f>
        <v>10.4</v>
      </c>
      <c r="Q118" s="25" t="n">
        <f aca="false">IF(O118&lt;&gt;"",O118/-1000000,0)</f>
        <v>11.9</v>
      </c>
      <c r="R118" s="25" t="n">
        <f aca="false">+Q118-N118</f>
        <v>1.5</v>
      </c>
      <c r="S118" s="25" t="n">
        <f aca="false">+R118-F118</f>
        <v>-43.82</v>
      </c>
      <c r="U118" s="25" t="n">
        <v>0.5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</row>
    <row r="119" customFormat="false" ht="11.25" hidden="false" customHeight="false" outlineLevel="0" collapsed="false">
      <c r="A119" s="14" t="s">
        <v>14</v>
      </c>
      <c r="B119" s="14"/>
      <c r="C119" s="26" t="s">
        <v>220</v>
      </c>
      <c r="D119" s="14" t="s">
        <v>221</v>
      </c>
      <c r="E119" s="24"/>
      <c r="F119" s="25" t="n">
        <f aca="false">IF(E119&lt;&gt;"",E119/1000000,0)</f>
        <v>0</v>
      </c>
      <c r="G119" s="25" t="n">
        <v>14500200</v>
      </c>
      <c r="H119" s="25" t="n">
        <f aca="false">IF(G119&lt;&gt;"",G119/-1000000,0)</f>
        <v>-14.5002</v>
      </c>
      <c r="I119" s="25" t="n">
        <f aca="false">+H119-F119</f>
        <v>-14.5002</v>
      </c>
      <c r="J119" s="25" t="n">
        <v>14500200</v>
      </c>
      <c r="K119" s="25" t="n">
        <f aca="false">IF(J119&lt;&gt;"",J119/-1000000,0)</f>
        <v>-14.5002</v>
      </c>
      <c r="L119" s="25"/>
      <c r="M119" s="25" t="n">
        <f aca="false">+K119-H119</f>
        <v>0</v>
      </c>
      <c r="N119" s="25" t="n">
        <f aca="false">IF(L119&lt;&gt;"",L119/-1000000,0)</f>
        <v>0</v>
      </c>
      <c r="O119" s="25"/>
      <c r="P119" s="25" t="n">
        <f aca="false">+N119-K119</f>
        <v>14.5002</v>
      </c>
      <c r="Q119" s="25" t="n">
        <f aca="false">IF(O119&lt;&gt;"",O119/-1000000,0)</f>
        <v>0</v>
      </c>
      <c r="R119" s="25" t="n">
        <f aca="false">+Q119-N119</f>
        <v>0</v>
      </c>
      <c r="S119" s="25" t="n">
        <f aca="false">+R119-F119</f>
        <v>0</v>
      </c>
      <c r="U119" s="25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</row>
    <row r="120" customFormat="false" ht="11.25" hidden="false" customHeight="false" outlineLevel="0" collapsed="false">
      <c r="A120" s="14" t="s">
        <v>14</v>
      </c>
      <c r="B120" s="14"/>
      <c r="C120" s="26" t="s">
        <v>222</v>
      </c>
      <c r="D120" s="14" t="s">
        <v>223</v>
      </c>
      <c r="E120" s="24" t="n">
        <v>2500000</v>
      </c>
      <c r="F120" s="25" t="n">
        <f aca="false">IF(E120&lt;&gt;"",E120/1000000,0)</f>
        <v>2.5</v>
      </c>
      <c r="G120" s="25" t="n">
        <v>-2500000</v>
      </c>
      <c r="H120" s="25" t="n">
        <f aca="false">IF(G120&lt;&gt;"",G120/-1000000,0)</f>
        <v>2.5</v>
      </c>
      <c r="I120" s="25" t="n">
        <f aca="false">+H120-F120</f>
        <v>0</v>
      </c>
      <c r="J120" s="25" t="n">
        <v>-2500000</v>
      </c>
      <c r="K120" s="25" t="n">
        <f aca="false">IF(J120&lt;&gt;"",J120/-1000000,0)</f>
        <v>2.5</v>
      </c>
      <c r="L120" s="25"/>
      <c r="M120" s="25" t="n">
        <f aca="false">+K120-H120</f>
        <v>0</v>
      </c>
      <c r="N120" s="25" t="n">
        <f aca="false">IF(L120&lt;&gt;"",L120/-1000000,0)</f>
        <v>0</v>
      </c>
      <c r="O120" s="25"/>
      <c r="P120" s="25" t="n">
        <f aca="false">+N120-K120</f>
        <v>-2.5</v>
      </c>
      <c r="Q120" s="25" t="n">
        <f aca="false">IF(O120&lt;&gt;"",O120/-1000000,0)</f>
        <v>0</v>
      </c>
      <c r="R120" s="25" t="n">
        <f aca="false">+Q120-N120</f>
        <v>0</v>
      </c>
      <c r="S120" s="25" t="n">
        <f aca="false">+R120-F120</f>
        <v>-2.5</v>
      </c>
      <c r="U120" s="25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</row>
    <row r="121" customFormat="false" ht="11.25" hidden="false" customHeight="false" outlineLevel="0" collapsed="false">
      <c r="A121" s="14" t="s">
        <v>14</v>
      </c>
      <c r="B121" s="14"/>
      <c r="C121" s="26" t="s">
        <v>224</v>
      </c>
      <c r="D121" s="14" t="s">
        <v>225</v>
      </c>
      <c r="E121" s="24" t="n">
        <v>1200000</v>
      </c>
      <c r="F121" s="25" t="n">
        <f aca="false">IF(E121&lt;&gt;"",E121/1000000,0)</f>
        <v>1.2</v>
      </c>
      <c r="G121" s="25" t="n">
        <v>-2660000</v>
      </c>
      <c r="H121" s="25" t="n">
        <f aca="false">IF(G121&lt;&gt;"",G121/-1000000,0)</f>
        <v>2.66</v>
      </c>
      <c r="I121" s="25" t="n">
        <f aca="false">+H121-F121</f>
        <v>1.46</v>
      </c>
      <c r="J121" s="25"/>
      <c r="K121" s="25" t="n">
        <f aca="false">IF(J121&lt;&gt;"",J121/-1000000,0)</f>
        <v>0</v>
      </c>
      <c r="L121" s="25"/>
      <c r="M121" s="25" t="n">
        <f aca="false">+K121-H121</f>
        <v>-2.66</v>
      </c>
      <c r="N121" s="25" t="n">
        <f aca="false">IF(L121&lt;&gt;"",L121/-1000000,0)</f>
        <v>0</v>
      </c>
      <c r="O121" s="25"/>
      <c r="P121" s="25" t="n">
        <f aca="false">+N121-K121</f>
        <v>0</v>
      </c>
      <c r="Q121" s="25" t="n">
        <f aca="false">IF(O121&lt;&gt;"",O121/-1000000,0)</f>
        <v>0</v>
      </c>
      <c r="R121" s="25" t="n">
        <f aca="false">+Q121-N121</f>
        <v>0</v>
      </c>
      <c r="S121" s="25" t="n">
        <f aca="false">+R121-F121</f>
        <v>-1.2</v>
      </c>
      <c r="U121" s="25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</row>
    <row r="122" customFormat="false" ht="11.25" hidden="false" customHeight="false" outlineLevel="0" collapsed="false">
      <c r="A122" s="14" t="s">
        <v>14</v>
      </c>
      <c r="B122" s="14"/>
      <c r="C122" s="26" t="s">
        <v>226</v>
      </c>
      <c r="D122" s="14" t="s">
        <v>227</v>
      </c>
      <c r="E122" s="24" t="n">
        <v>1500000</v>
      </c>
      <c r="F122" s="25" t="n">
        <f aca="false">IF(E122&lt;&gt;"",E122/1000000,0)</f>
        <v>1.5</v>
      </c>
      <c r="G122" s="25" t="n">
        <v>-1500000</v>
      </c>
      <c r="H122" s="25" t="n">
        <f aca="false">IF(G122&lt;&gt;"",G122/-1000000,0)</f>
        <v>1.5</v>
      </c>
      <c r="I122" s="25" t="n">
        <f aca="false">+H122-F122</f>
        <v>0</v>
      </c>
      <c r="J122" s="25" t="n">
        <v>-1500000</v>
      </c>
      <c r="K122" s="25" t="n">
        <f aca="false">IF(J122&lt;&gt;"",J122/-1000000,0)</f>
        <v>1.5</v>
      </c>
      <c r="L122" s="25" t="n">
        <v>-1500000</v>
      </c>
      <c r="M122" s="25" t="n">
        <f aca="false">+K122-H122</f>
        <v>0</v>
      </c>
      <c r="N122" s="25" t="n">
        <f aca="false">IF(L122&lt;&gt;"",L122/-1000000,0)</f>
        <v>1.5</v>
      </c>
      <c r="O122" s="25" t="n">
        <v>-1500000</v>
      </c>
      <c r="P122" s="25" t="n">
        <f aca="false">+N122-K122</f>
        <v>0</v>
      </c>
      <c r="Q122" s="25" t="n">
        <f aca="false">IF(O122&lt;&gt;"",O122/-1000000,0)</f>
        <v>1.5</v>
      </c>
      <c r="R122" s="25" t="n">
        <f aca="false">+Q122-N122</f>
        <v>0</v>
      </c>
      <c r="S122" s="25" t="n">
        <f aca="false">+R122-F122</f>
        <v>-1.5</v>
      </c>
      <c r="U122" s="25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</row>
    <row r="123" customFormat="false" ht="11.25" hidden="false" customHeight="false" outlineLevel="0" collapsed="false">
      <c r="A123" s="14" t="s">
        <v>14</v>
      </c>
      <c r="B123" s="14"/>
      <c r="C123" s="26" t="s">
        <v>228</v>
      </c>
      <c r="D123" s="14" t="s">
        <v>229</v>
      </c>
      <c r="E123" s="24"/>
      <c r="F123" s="25" t="n">
        <f aca="false">IF(E123&lt;&gt;"",E123/1000000,0)</f>
        <v>0</v>
      </c>
      <c r="G123" s="25"/>
      <c r="H123" s="25" t="n">
        <f aca="false">IF(G123&lt;&gt;"",G123/-1000000,0)</f>
        <v>0</v>
      </c>
      <c r="I123" s="25" t="n">
        <f aca="false">+H123-F123</f>
        <v>0</v>
      </c>
      <c r="J123" s="25"/>
      <c r="K123" s="25" t="n">
        <f aca="false">IF(J123&lt;&gt;"",J123/-1000000,0)</f>
        <v>0</v>
      </c>
      <c r="L123" s="25" t="n">
        <v>-48750</v>
      </c>
      <c r="M123" s="25" t="n">
        <f aca="false">+K123-H123</f>
        <v>0</v>
      </c>
      <c r="N123" s="25" t="n">
        <f aca="false">IF(L123&lt;&gt;"",L123/-1000000,0)</f>
        <v>0.04875</v>
      </c>
      <c r="O123" s="25" t="n">
        <v>-48750</v>
      </c>
      <c r="P123" s="25" t="n">
        <f aca="false">+N123-K123</f>
        <v>0.04875</v>
      </c>
      <c r="Q123" s="25" t="n">
        <f aca="false">IF(O123&lt;&gt;"",O123/-1000000,0)</f>
        <v>0.04875</v>
      </c>
      <c r="R123" s="25" t="n">
        <f aca="false">+Q123-N123</f>
        <v>0</v>
      </c>
      <c r="S123" s="25" t="n">
        <f aca="false">+R123-F123</f>
        <v>0</v>
      </c>
      <c r="U123" s="25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</row>
    <row r="124" customFormat="false" ht="11.25" hidden="false" customHeight="false" outlineLevel="0" collapsed="false">
      <c r="A124" s="14" t="s">
        <v>14</v>
      </c>
      <c r="B124" s="14"/>
      <c r="C124" s="26" t="s">
        <v>230</v>
      </c>
      <c r="D124" s="14" t="s">
        <v>231</v>
      </c>
      <c r="E124" s="24" t="n">
        <v>-103400000</v>
      </c>
      <c r="F124" s="25" t="n">
        <f aca="false">IF(E124&lt;&gt;"",E124/1000000,0)</f>
        <v>-103.4</v>
      </c>
      <c r="G124" s="25" t="n">
        <v>93300000</v>
      </c>
      <c r="H124" s="25" t="n">
        <f aca="false">IF(G124&lt;&gt;"",G124/-1000000,0)</f>
        <v>-93.3</v>
      </c>
      <c r="I124" s="25" t="n">
        <f aca="false">+H124-F124</f>
        <v>10.1</v>
      </c>
      <c r="J124" s="25"/>
      <c r="K124" s="25" t="n">
        <f aca="false">IF(J124&lt;&gt;"",J124/-1000000,0)</f>
        <v>0</v>
      </c>
      <c r="L124" s="25" t="n">
        <v>186000000</v>
      </c>
      <c r="M124" s="25" t="n">
        <f aca="false">+K124-H124</f>
        <v>93.3</v>
      </c>
      <c r="N124" s="25" t="n">
        <f aca="false">IF(L124&lt;&gt;"",L124/-1000000,0)</f>
        <v>-186</v>
      </c>
      <c r="O124" s="25" t="n">
        <v>122000000</v>
      </c>
      <c r="P124" s="25" t="n">
        <f aca="false">+N124-K124</f>
        <v>-186</v>
      </c>
      <c r="Q124" s="25" t="n">
        <f aca="false">IF(O124&lt;&gt;"",O124/-1000000,0)</f>
        <v>-122</v>
      </c>
      <c r="R124" s="25" t="n">
        <f aca="false">+Q124-N124</f>
        <v>64</v>
      </c>
      <c r="S124" s="25" t="n">
        <f aca="false">+R124-F124</f>
        <v>167.4</v>
      </c>
      <c r="U124" s="25" t="n">
        <v>-319</v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</row>
    <row r="125" customFormat="false" ht="12" hidden="false" customHeight="false" outlineLevel="0" collapsed="false">
      <c r="A125" s="14"/>
      <c r="B125" s="14"/>
      <c r="C125" s="14"/>
      <c r="D125" s="14"/>
      <c r="E125" s="24" t="n">
        <f aca="false">SUM(E13:E124)</f>
        <v>940288202</v>
      </c>
      <c r="F125" s="27" t="n">
        <f aca="false">IF(E125&lt;&gt;"",E125/1000000,0)</f>
        <v>940.288202</v>
      </c>
      <c r="G125" s="28" t="n">
        <f aca="false">SUM(G13:G124)</f>
        <v>-114029944.52</v>
      </c>
      <c r="H125" s="27" t="n">
        <f aca="false">SUM(H13:H124)</f>
        <v>134.02994452</v>
      </c>
      <c r="I125" s="27" t="n">
        <f aca="false">SUM(I13:I124)</f>
        <v>-806.25825748</v>
      </c>
      <c r="J125" s="28" t="n">
        <f aca="false">SUM(J13:J124)</f>
        <v>-568830664.11</v>
      </c>
      <c r="K125" s="27" t="n">
        <f aca="false">IF(J125&lt;&gt;"",J125/-1000000,0)</f>
        <v>568.83066411</v>
      </c>
      <c r="L125" s="28" t="n">
        <f aca="false">SUM(L13:L124)</f>
        <v>-179040372.286</v>
      </c>
      <c r="M125" s="27" t="n">
        <f aca="false">+K125-H125</f>
        <v>434.80071959</v>
      </c>
      <c r="N125" s="27" t="n">
        <f aca="false">IF(L125&lt;&gt;"",L125/-1000000,0)</f>
        <v>179.040372286</v>
      </c>
      <c r="O125" s="28" t="n">
        <f aca="false">SUM(O13:O124)</f>
        <v>151181627.714</v>
      </c>
      <c r="P125" s="27" t="n">
        <f aca="false">+N125-K125</f>
        <v>-389.790291824</v>
      </c>
      <c r="Q125" s="27" t="n">
        <f aca="false">IF(O125&lt;&gt;"",O125/-1000000,0)</f>
        <v>-151.181627714</v>
      </c>
      <c r="R125" s="27" t="n">
        <f aca="false">SUM(R13:R124)</f>
        <v>-330.222</v>
      </c>
      <c r="S125" s="27" t="n">
        <f aca="false">SUM(S13:S124)</f>
        <v>-1270.510202</v>
      </c>
      <c r="U125" s="27" t="n">
        <f aca="false">SUM(U13:U124)</f>
        <v>-1913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</row>
    <row r="126" customFormat="false" ht="12" hidden="false" customHeight="false" outlineLevel="0" collapsed="false">
      <c r="A126" s="14"/>
      <c r="B126" s="14"/>
      <c r="C126" s="22" t="s">
        <v>232</v>
      </c>
      <c r="D126" s="14"/>
      <c r="E126" s="24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</row>
    <row r="127" customFormat="false" ht="11.25" hidden="false" customHeight="false" outlineLevel="0" collapsed="false">
      <c r="A127" s="14"/>
      <c r="B127" s="14"/>
      <c r="C127" s="14"/>
      <c r="D127" s="14"/>
      <c r="E127" s="24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</row>
    <row r="128" customFormat="false" ht="11.25" hidden="false" customHeight="false" outlineLevel="0" collapsed="false">
      <c r="A128" s="14" t="s">
        <v>233</v>
      </c>
      <c r="B128" s="14"/>
      <c r="C128" s="26" t="s">
        <v>23</v>
      </c>
      <c r="D128" s="26" t="s">
        <v>24</v>
      </c>
      <c r="E128" s="30"/>
      <c r="F128" s="25" t="n">
        <f aca="false">IF(E128&lt;&gt;"",E128/1000000,0)</f>
        <v>0</v>
      </c>
      <c r="G128" s="25"/>
      <c r="H128" s="25" t="n">
        <f aca="false">IF(G128&lt;&gt;"",G128/-1000000,0)</f>
        <v>0</v>
      </c>
      <c r="I128" s="25" t="n">
        <f aca="false">+H128-F128</f>
        <v>0</v>
      </c>
      <c r="J128" s="25"/>
      <c r="K128" s="25" t="n">
        <f aca="false">IF(J128&lt;&gt;"",J128/-1000000,0)</f>
        <v>0</v>
      </c>
      <c r="L128" s="25" t="n">
        <v>8250000</v>
      </c>
      <c r="M128" s="25" t="n">
        <f aca="false">+K128-H128</f>
        <v>0</v>
      </c>
      <c r="N128" s="25" t="n">
        <f aca="false">IF(L128&lt;&gt;"",L128/-1000000,0)</f>
        <v>-8.25</v>
      </c>
      <c r="O128" s="25" t="n">
        <v>8250000</v>
      </c>
      <c r="P128" s="25" t="n">
        <f aca="false">+N128-K128</f>
        <v>-8.25</v>
      </c>
      <c r="Q128" s="25" t="n">
        <f aca="false">IF(O128&lt;&gt;"",O128/-1000000,0)</f>
        <v>-8.25</v>
      </c>
      <c r="R128" s="25" t="n">
        <f aca="false">+Q128-N128</f>
        <v>0</v>
      </c>
      <c r="S128" s="25" t="n">
        <f aca="false">+R128-F128</f>
        <v>0</v>
      </c>
      <c r="U128" s="25" t="n">
        <v>133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</row>
    <row r="129" customFormat="false" ht="11.25" hidden="false" customHeight="false" outlineLevel="0" collapsed="false">
      <c r="A129" s="14" t="s">
        <v>233</v>
      </c>
      <c r="B129" s="14"/>
      <c r="C129" s="26" t="s">
        <v>30</v>
      </c>
      <c r="D129" s="26" t="s">
        <v>31</v>
      </c>
      <c r="E129" s="30"/>
      <c r="F129" s="25" t="n">
        <f aca="false">IF(E129&lt;&gt;"",E129/1000000,0)</f>
        <v>0</v>
      </c>
      <c r="G129" s="25" t="n">
        <v>3250000</v>
      </c>
      <c r="H129" s="25" t="n">
        <f aca="false">IF(G129&lt;&gt;"",G129/-1000000,0)</f>
        <v>-3.25</v>
      </c>
      <c r="I129" s="25" t="n">
        <f aca="false">+H129-F129</f>
        <v>-3.25</v>
      </c>
      <c r="J129" s="25" t="n">
        <v>19500000</v>
      </c>
      <c r="K129" s="25" t="n">
        <f aca="false">IF(J129&lt;&gt;"",J129/-1000000,0)</f>
        <v>-19.5</v>
      </c>
      <c r="L129" s="25" t="n">
        <v>-10000000</v>
      </c>
      <c r="M129" s="25" t="n">
        <f aca="false">+K129-H129</f>
        <v>-16.25</v>
      </c>
      <c r="N129" s="25" t="n">
        <f aca="false">IF(L129&lt;&gt;"",L129/-1000000,0)</f>
        <v>10</v>
      </c>
      <c r="O129" s="25" t="n">
        <v>-14400000</v>
      </c>
      <c r="P129" s="25" t="n">
        <f aca="false">+N129-K129</f>
        <v>29.5</v>
      </c>
      <c r="Q129" s="25" t="n">
        <f aca="false">IF(O129&lt;&gt;"",O129/-1000000,0)</f>
        <v>14.4</v>
      </c>
      <c r="R129" s="25" t="n">
        <f aca="false">+Q129-N129</f>
        <v>4.4</v>
      </c>
      <c r="S129" s="25" t="n">
        <f aca="false">+R129-F129</f>
        <v>4.4</v>
      </c>
      <c r="U129" s="2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</row>
    <row r="130" customFormat="false" ht="11.25" hidden="false" customHeight="false" outlineLevel="0" collapsed="false">
      <c r="A130" s="14" t="s">
        <v>233</v>
      </c>
      <c r="B130" s="14"/>
      <c r="C130" s="26" t="s">
        <v>52</v>
      </c>
      <c r="D130" s="26" t="s">
        <v>53</v>
      </c>
      <c r="E130" s="30" t="n">
        <v>268397.61</v>
      </c>
      <c r="F130" s="25" t="n">
        <f aca="false">IF(E130&lt;&gt;"",E130/1000000,0)</f>
        <v>0.26839761</v>
      </c>
      <c r="G130" s="25" t="n">
        <v>3302390.39</v>
      </c>
      <c r="H130" s="25" t="n">
        <f aca="false">IF(G130&lt;&gt;"",G130/-1000000,0)</f>
        <v>-3.30239039</v>
      </c>
      <c r="I130" s="25" t="n">
        <f aca="false">+H130-F130</f>
        <v>-3.570788</v>
      </c>
      <c r="J130" s="25" t="n">
        <v>3302390.39</v>
      </c>
      <c r="K130" s="25" t="n">
        <f aca="false">IF(J130&lt;&gt;"",J130/-1000000,0)</f>
        <v>-3.30239039</v>
      </c>
      <c r="L130" s="25" t="n">
        <v>35311578.39</v>
      </c>
      <c r="M130" s="25" t="n">
        <f aca="false">+K130-H130</f>
        <v>0</v>
      </c>
      <c r="N130" s="25" t="n">
        <f aca="false">IF(L130&lt;&gt;"",L130/-1000000,0)</f>
        <v>-35.31157839</v>
      </c>
      <c r="O130" s="25" t="n">
        <v>35311578.39</v>
      </c>
      <c r="P130" s="25" t="n">
        <f aca="false">+N130-K130</f>
        <v>-32.009188</v>
      </c>
      <c r="Q130" s="25" t="n">
        <f aca="false">IF(O130&lt;&gt;"",O130/-1000000,0)</f>
        <v>-35.31157839</v>
      </c>
      <c r="R130" s="25" t="n">
        <f aca="false">+Q130-N130</f>
        <v>0</v>
      </c>
      <c r="S130" s="25" t="n">
        <f aca="false">+R130-F130</f>
        <v>-0.26839761</v>
      </c>
      <c r="U130" s="2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</row>
    <row r="131" customFormat="false" ht="11.25" hidden="false" customHeight="false" outlineLevel="0" collapsed="false">
      <c r="A131" s="14" t="s">
        <v>233</v>
      </c>
      <c r="B131" s="14"/>
      <c r="C131" s="26" t="s">
        <v>58</v>
      </c>
      <c r="D131" s="26" t="s">
        <v>59</v>
      </c>
      <c r="E131" s="30"/>
      <c r="F131" s="25" t="n">
        <f aca="false">IF(E131&lt;&gt;"",E131/1000000,0)</f>
        <v>0</v>
      </c>
      <c r="G131" s="25" t="n">
        <v>-5500000</v>
      </c>
      <c r="H131" s="25" t="n">
        <f aca="false">IF(G131&lt;&gt;"",G131/-1000000,0)</f>
        <v>5.5</v>
      </c>
      <c r="I131" s="25" t="n">
        <f aca="false">+H131-F131</f>
        <v>5.5</v>
      </c>
      <c r="J131" s="25" t="n">
        <v>4000000</v>
      </c>
      <c r="K131" s="25" t="n">
        <f aca="false">IF(J131&lt;&gt;"",J131/-1000000,0)</f>
        <v>-4</v>
      </c>
      <c r="L131" s="25"/>
      <c r="M131" s="25" t="n">
        <f aca="false">+K131-H131</f>
        <v>-9.5</v>
      </c>
      <c r="N131" s="25" t="n">
        <f aca="false">IF(L131&lt;&gt;"",L131/-1000000,0)</f>
        <v>0</v>
      </c>
      <c r="O131" s="25"/>
      <c r="P131" s="25" t="n">
        <f aca="false">+N131-K131</f>
        <v>4</v>
      </c>
      <c r="Q131" s="25" t="n">
        <f aca="false">IF(O131&lt;&gt;"",O131/-1000000,0)</f>
        <v>0</v>
      </c>
      <c r="R131" s="25" t="n">
        <f aca="false">+Q131-N131</f>
        <v>0</v>
      </c>
      <c r="S131" s="25" t="n">
        <f aca="false">+R131-F131</f>
        <v>0</v>
      </c>
      <c r="U131" s="2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</row>
    <row r="132" customFormat="false" ht="11.25" hidden="false" customHeight="false" outlineLevel="0" collapsed="false">
      <c r="A132" s="14" t="s">
        <v>233</v>
      </c>
      <c r="B132" s="14"/>
      <c r="C132" s="26" t="s">
        <v>64</v>
      </c>
      <c r="D132" s="26" t="s">
        <v>65</v>
      </c>
      <c r="E132" s="30"/>
      <c r="F132" s="25" t="n">
        <f aca="false">IF(E132&lt;&gt;"",E132/1000000,0)</f>
        <v>0</v>
      </c>
      <c r="G132" s="25"/>
      <c r="H132" s="25" t="n">
        <f aca="false">IF(G132&lt;&gt;"",G132/-1000000,0)</f>
        <v>0</v>
      </c>
      <c r="I132" s="25" t="n">
        <f aca="false">+H132-F132</f>
        <v>0</v>
      </c>
      <c r="J132" s="25"/>
      <c r="K132" s="25" t="n">
        <f aca="false">IF(J132&lt;&gt;"",J132/-1000000,0)</f>
        <v>0</v>
      </c>
      <c r="L132" s="25" t="n">
        <v>-150000</v>
      </c>
      <c r="M132" s="25" t="n">
        <f aca="false">+K132-H132</f>
        <v>0</v>
      </c>
      <c r="N132" s="25" t="n">
        <f aca="false">IF(L132&lt;&gt;"",L132/-1000000,0)</f>
        <v>0.15</v>
      </c>
      <c r="O132" s="25" t="n">
        <v>-150000</v>
      </c>
      <c r="P132" s="25" t="n">
        <f aca="false">+N132-K132</f>
        <v>0.15</v>
      </c>
      <c r="Q132" s="25" t="n">
        <f aca="false">IF(O132&lt;&gt;"",O132/-1000000,0)</f>
        <v>0.15</v>
      </c>
      <c r="R132" s="25" t="n">
        <f aca="false">+Q132-N132</f>
        <v>0</v>
      </c>
      <c r="S132" s="25" t="n">
        <f aca="false">+R132-F132</f>
        <v>0</v>
      </c>
      <c r="U132" s="25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</row>
    <row r="133" customFormat="false" ht="11.25" hidden="false" customHeight="false" outlineLevel="0" collapsed="false">
      <c r="A133" s="14" t="s">
        <v>233</v>
      </c>
      <c r="B133" s="14"/>
      <c r="C133" s="26" t="s">
        <v>73</v>
      </c>
      <c r="D133" s="26" t="s">
        <v>74</v>
      </c>
      <c r="E133" s="30"/>
      <c r="F133" s="25" t="n">
        <f aca="false">IF(E133&lt;&gt;"",E133/1000000,0)</f>
        <v>0</v>
      </c>
      <c r="G133" s="25"/>
      <c r="H133" s="25" t="n">
        <f aca="false">IF(G133&lt;&gt;"",G133/-1000000,0)</f>
        <v>0</v>
      </c>
      <c r="I133" s="25" t="n">
        <f aca="false">+H133-F133</f>
        <v>0</v>
      </c>
      <c r="J133" s="25"/>
      <c r="K133" s="25" t="n">
        <f aca="false">IF(J133&lt;&gt;"",J133/-1000000,0)</f>
        <v>0</v>
      </c>
      <c r="L133" s="25" t="n">
        <v>-26500000</v>
      </c>
      <c r="M133" s="25" t="n">
        <f aca="false">+K133-H133</f>
        <v>0</v>
      </c>
      <c r="N133" s="25" t="n">
        <f aca="false">IF(L133&lt;&gt;"",L133/-1000000,0)</f>
        <v>26.5</v>
      </c>
      <c r="O133" s="25" t="n">
        <v>-26500000</v>
      </c>
      <c r="P133" s="25" t="n">
        <f aca="false">+N133-K133</f>
        <v>26.5</v>
      </c>
      <c r="Q133" s="25" t="n">
        <f aca="false">IF(O133&lt;&gt;"",O133/-1000000,0)</f>
        <v>26.5</v>
      </c>
      <c r="R133" s="25" t="n">
        <f aca="false">+Q133-N133</f>
        <v>0</v>
      </c>
      <c r="S133" s="25" t="n">
        <f aca="false">+R133-F133</f>
        <v>0</v>
      </c>
      <c r="U133" s="25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</row>
    <row r="134" customFormat="false" ht="11.25" hidden="false" customHeight="false" outlineLevel="0" collapsed="false">
      <c r="A134" s="14" t="s">
        <v>233</v>
      </c>
      <c r="B134" s="14"/>
      <c r="C134" s="26" t="s">
        <v>77</v>
      </c>
      <c r="D134" s="26" t="s">
        <v>78</v>
      </c>
      <c r="E134" s="30"/>
      <c r="F134" s="25" t="n">
        <f aca="false">IF(E134&lt;&gt;"",E134/1000000,0)</f>
        <v>0</v>
      </c>
      <c r="G134" s="25"/>
      <c r="H134" s="25" t="n">
        <f aca="false">IF(G134&lt;&gt;"",G134/-1000000,0)</f>
        <v>0</v>
      </c>
      <c r="I134" s="25" t="n">
        <f aca="false">+H134-F134</f>
        <v>0</v>
      </c>
      <c r="J134" s="25" t="n">
        <v>-9750000</v>
      </c>
      <c r="K134" s="25" t="n">
        <f aca="false">IF(J134&lt;&gt;"",J134/-1000000,0)</f>
        <v>9.75</v>
      </c>
      <c r="L134" s="25"/>
      <c r="M134" s="25" t="n">
        <f aca="false">+K134-H134</f>
        <v>9.75</v>
      </c>
      <c r="N134" s="25" t="n">
        <f aca="false">IF(L134&lt;&gt;"",L134/-1000000,0)</f>
        <v>0</v>
      </c>
      <c r="O134" s="25"/>
      <c r="P134" s="25" t="n">
        <f aca="false">+N134-K134</f>
        <v>-9.75</v>
      </c>
      <c r="Q134" s="25" t="n">
        <f aca="false">IF(O134&lt;&gt;"",O134/-1000000,0)</f>
        <v>0</v>
      </c>
      <c r="R134" s="25" t="n">
        <f aca="false">+Q134-N134</f>
        <v>0</v>
      </c>
      <c r="S134" s="25" t="n">
        <f aca="false">+R134-F134</f>
        <v>0</v>
      </c>
      <c r="U134" s="25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</row>
    <row r="135" customFormat="false" ht="11.25" hidden="false" customHeight="false" outlineLevel="0" collapsed="false">
      <c r="A135" s="14" t="s">
        <v>233</v>
      </c>
      <c r="B135" s="14"/>
      <c r="C135" s="26" t="s">
        <v>234</v>
      </c>
      <c r="D135" s="26" t="s">
        <v>235</v>
      </c>
      <c r="E135" s="30"/>
      <c r="F135" s="25" t="n">
        <f aca="false">IF(E135&lt;&gt;"",E135/1000000,0)</f>
        <v>0</v>
      </c>
      <c r="G135" s="25"/>
      <c r="H135" s="25" t="n">
        <f aca="false">IF(G135&lt;&gt;"",G135/-1000000,0)</f>
        <v>0</v>
      </c>
      <c r="I135" s="25" t="n">
        <f aca="false">+H135-F135</f>
        <v>0</v>
      </c>
      <c r="J135" s="25"/>
      <c r="K135" s="25" t="n">
        <f aca="false">IF(J135&lt;&gt;"",J135/-1000000,0)</f>
        <v>0</v>
      </c>
      <c r="L135" s="25"/>
      <c r="M135" s="25" t="n">
        <f aca="false">+K135-H135</f>
        <v>0</v>
      </c>
      <c r="N135" s="25" t="n">
        <f aca="false">IF(L135&lt;&gt;"",L135/-1000000,0)</f>
        <v>0</v>
      </c>
      <c r="O135" s="25" t="n">
        <v>914</v>
      </c>
      <c r="P135" s="25" t="n">
        <f aca="false">+N135-K135</f>
        <v>0</v>
      </c>
      <c r="Q135" s="25" t="n">
        <f aca="false">IF(O135&lt;&gt;"",O135/-1000000,0)</f>
        <v>-0.000914</v>
      </c>
      <c r="R135" s="25" t="n">
        <f aca="false">+Q135-N135</f>
        <v>-0.000914</v>
      </c>
      <c r="S135" s="25" t="n">
        <f aca="false">+R135-F135</f>
        <v>-0.000914</v>
      </c>
      <c r="U135" s="25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</row>
    <row r="136" customFormat="false" ht="11.25" hidden="false" customHeight="false" outlineLevel="0" collapsed="false">
      <c r="A136" s="14" t="s">
        <v>233</v>
      </c>
      <c r="B136" s="14"/>
      <c r="C136" s="26" t="s">
        <v>79</v>
      </c>
      <c r="D136" s="26" t="s">
        <v>80</v>
      </c>
      <c r="E136" s="30"/>
      <c r="F136" s="25" t="n">
        <f aca="false">IF(E136&lt;&gt;"",E136/1000000,0)</f>
        <v>0</v>
      </c>
      <c r="G136" s="25" t="n">
        <v>0</v>
      </c>
      <c r="H136" s="25" t="n">
        <f aca="false">IF(G136&lt;&gt;"",G136/-1000000,0)</f>
        <v>-0</v>
      </c>
      <c r="I136" s="25" t="n">
        <f aca="false">+H136-F136</f>
        <v>-0</v>
      </c>
      <c r="J136" s="25"/>
      <c r="K136" s="25" t="n">
        <f aca="false">IF(J136&lt;&gt;"",J136/-1000000,0)</f>
        <v>0</v>
      </c>
      <c r="L136" s="25"/>
      <c r="M136" s="25" t="n">
        <f aca="false">+K136-H136</f>
        <v>0</v>
      </c>
      <c r="N136" s="25" t="n">
        <f aca="false">IF(L136&lt;&gt;"",L136/-1000000,0)</f>
        <v>0</v>
      </c>
      <c r="O136" s="25"/>
      <c r="P136" s="25" t="n">
        <f aca="false">+N136-K136</f>
        <v>0</v>
      </c>
      <c r="Q136" s="25" t="n">
        <f aca="false">IF(O136&lt;&gt;"",O136/-1000000,0)</f>
        <v>0</v>
      </c>
      <c r="R136" s="25" t="n">
        <f aca="false">+Q136-N136</f>
        <v>0</v>
      </c>
      <c r="S136" s="25" t="n">
        <f aca="false">+R136-F136</f>
        <v>0</v>
      </c>
      <c r="U136" s="25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</row>
    <row r="137" customFormat="false" ht="11.25" hidden="false" customHeight="false" outlineLevel="0" collapsed="false">
      <c r="A137" s="14" t="s">
        <v>233</v>
      </c>
      <c r="B137" s="14"/>
      <c r="C137" s="26" t="s">
        <v>87</v>
      </c>
      <c r="D137" s="26" t="s">
        <v>88</v>
      </c>
      <c r="E137" s="30" t="n">
        <v>550050000</v>
      </c>
      <c r="F137" s="25" t="n">
        <f aca="false">IF(E137&lt;&gt;"",E137/1000000,0)</f>
        <v>550.05</v>
      </c>
      <c r="G137" s="25" t="n">
        <v>-712800000</v>
      </c>
      <c r="H137" s="25" t="n">
        <f aca="false">IF(G137&lt;&gt;"",G137/-1000000,0)</f>
        <v>712.8</v>
      </c>
      <c r="I137" s="25" t="n">
        <f aca="false">+H137-F137</f>
        <v>162.75</v>
      </c>
      <c r="J137" s="25" t="n">
        <v>351000000</v>
      </c>
      <c r="K137" s="25" t="n">
        <f aca="false">IF(J137&lt;&gt;"",J137/-1000000,0)</f>
        <v>-351</v>
      </c>
      <c r="L137" s="25" t="n">
        <v>329800000</v>
      </c>
      <c r="M137" s="25" t="n">
        <f aca="false">+K137-H137</f>
        <v>-1063.8</v>
      </c>
      <c r="N137" s="25" t="n">
        <f aca="false">IF(L137&lt;&gt;"",L137/-1000000,0)</f>
        <v>-329.8</v>
      </c>
      <c r="O137" s="25" t="n">
        <v>297300000</v>
      </c>
      <c r="P137" s="25" t="n">
        <f aca="false">+N137-K137</f>
        <v>21.2</v>
      </c>
      <c r="Q137" s="25" t="n">
        <f aca="false">IF(O137&lt;&gt;"",O137/-1000000,0)</f>
        <v>-297.3</v>
      </c>
      <c r="R137" s="25" t="n">
        <f aca="false">+Q137-N137</f>
        <v>32.5</v>
      </c>
      <c r="S137" s="25" t="n">
        <f aca="false">+R137-F137</f>
        <v>-517.55</v>
      </c>
      <c r="U137" s="25" t="n">
        <v>-496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</row>
    <row r="138" customFormat="false" ht="11.25" hidden="false" customHeight="false" outlineLevel="0" collapsed="false">
      <c r="A138" s="14" t="s">
        <v>233</v>
      </c>
      <c r="B138" s="14"/>
      <c r="C138" s="26" t="s">
        <v>236</v>
      </c>
      <c r="D138" s="26" t="s">
        <v>237</v>
      </c>
      <c r="E138" s="30"/>
      <c r="F138" s="25" t="n">
        <f aca="false">IF(E138&lt;&gt;"",E138/1000000,0)</f>
        <v>0</v>
      </c>
      <c r="G138" s="25"/>
      <c r="H138" s="25" t="n">
        <f aca="false">IF(G138&lt;&gt;"",G138/-1000000,0)</f>
        <v>0</v>
      </c>
      <c r="I138" s="25" t="n">
        <f aca="false">+H138-F138</f>
        <v>0</v>
      </c>
      <c r="J138" s="25"/>
      <c r="K138" s="25" t="n">
        <f aca="false">IF(J138&lt;&gt;"",J138/-1000000,0)</f>
        <v>0</v>
      </c>
      <c r="L138" s="25" t="n">
        <v>-100000000</v>
      </c>
      <c r="M138" s="25" t="n">
        <f aca="false">+K138-H138</f>
        <v>0</v>
      </c>
      <c r="N138" s="25" t="n">
        <f aca="false">IF(L138&lt;&gt;"",L138/-1000000,0)</f>
        <v>100</v>
      </c>
      <c r="O138" s="25" t="n">
        <v>-163650000</v>
      </c>
      <c r="P138" s="25" t="n">
        <f aca="false">+N138-K138</f>
        <v>100</v>
      </c>
      <c r="Q138" s="25" t="n">
        <f aca="false">IF(O138&lt;&gt;"",O138/-1000000,0)</f>
        <v>163.65</v>
      </c>
      <c r="R138" s="25" t="n">
        <f aca="false">+Q138-N138</f>
        <v>63.65</v>
      </c>
      <c r="S138" s="25" t="n">
        <f aca="false">+R138-F138</f>
        <v>63.65</v>
      </c>
      <c r="U138" s="25" t="n">
        <v>198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</row>
    <row r="139" customFormat="false" ht="11.25" hidden="false" customHeight="false" outlineLevel="0" collapsed="false">
      <c r="A139" s="14" t="s">
        <v>233</v>
      </c>
      <c r="B139" s="14"/>
      <c r="C139" s="26" t="s">
        <v>95</v>
      </c>
      <c r="D139" s="26" t="s">
        <v>96</v>
      </c>
      <c r="E139" s="30"/>
      <c r="F139" s="25" t="n">
        <f aca="false">IF(E139&lt;&gt;"",E139/1000000,0)</f>
        <v>0</v>
      </c>
      <c r="G139" s="25"/>
      <c r="H139" s="25" t="n">
        <f aca="false">IF(G139&lt;&gt;"",G139/-1000000,0)</f>
        <v>0</v>
      </c>
      <c r="I139" s="25" t="n">
        <f aca="false">+H139-F139</f>
        <v>0</v>
      </c>
      <c r="J139" s="25"/>
      <c r="K139" s="25" t="n">
        <f aca="false">IF(J139&lt;&gt;"",J139/-1000000,0)</f>
        <v>0</v>
      </c>
      <c r="L139" s="25" t="n">
        <v>15750000</v>
      </c>
      <c r="M139" s="25" t="n">
        <f aca="false">+K139-H139</f>
        <v>0</v>
      </c>
      <c r="N139" s="25" t="n">
        <f aca="false">IF(L139&lt;&gt;"",L139/-1000000,0)</f>
        <v>-15.75</v>
      </c>
      <c r="O139" s="25" t="n">
        <v>15750000</v>
      </c>
      <c r="P139" s="25" t="n">
        <f aca="false">+N139-K139</f>
        <v>-15.75</v>
      </c>
      <c r="Q139" s="25" t="n">
        <f aca="false">IF(O139&lt;&gt;"",O139/-1000000,0)</f>
        <v>-15.75</v>
      </c>
      <c r="R139" s="25" t="n">
        <f aca="false">+Q139-N139</f>
        <v>0</v>
      </c>
      <c r="S139" s="25" t="n">
        <f aca="false">+R139-F139</f>
        <v>0</v>
      </c>
      <c r="U139" s="25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</row>
    <row r="140" customFormat="false" ht="11.25" hidden="false" customHeight="false" outlineLevel="0" collapsed="false">
      <c r="A140" s="14" t="s">
        <v>233</v>
      </c>
      <c r="B140" s="14"/>
      <c r="C140" s="26" t="s">
        <v>238</v>
      </c>
      <c r="D140" s="26" t="s">
        <v>239</v>
      </c>
      <c r="E140" s="30"/>
      <c r="F140" s="25" t="n">
        <f aca="false">IF(E140&lt;&gt;"",E140/1000000,0)</f>
        <v>0</v>
      </c>
      <c r="G140" s="25"/>
      <c r="H140" s="25" t="n">
        <f aca="false">IF(G140&lt;&gt;"",G140/-1000000,0)</f>
        <v>0</v>
      </c>
      <c r="I140" s="25" t="n">
        <f aca="false">+H140-F140</f>
        <v>0</v>
      </c>
      <c r="J140" s="25"/>
      <c r="K140" s="25" t="n">
        <f aca="false">IF(J140&lt;&gt;"",J140/-1000000,0)</f>
        <v>0</v>
      </c>
      <c r="L140" s="25" t="n">
        <v>-300000</v>
      </c>
      <c r="M140" s="25" t="n">
        <f aca="false">+K140-H140</f>
        <v>0</v>
      </c>
      <c r="N140" s="25" t="n">
        <f aca="false">IF(L140&lt;&gt;"",L140/-1000000,0)</f>
        <v>0.3</v>
      </c>
      <c r="O140" s="25" t="n">
        <v>-300000</v>
      </c>
      <c r="P140" s="25" t="n">
        <f aca="false">+N140-K140</f>
        <v>0.3</v>
      </c>
      <c r="Q140" s="25" t="n">
        <f aca="false">IF(O140&lt;&gt;"",O140/-1000000,0)</f>
        <v>0.3</v>
      </c>
      <c r="R140" s="25" t="n">
        <f aca="false">+Q140-N140</f>
        <v>0</v>
      </c>
      <c r="S140" s="25" t="n">
        <f aca="false">+R140-F140</f>
        <v>0</v>
      </c>
      <c r="U140" s="25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</row>
    <row r="141" customFormat="false" ht="11.25" hidden="false" customHeight="false" outlineLevel="0" collapsed="false">
      <c r="A141" s="14"/>
      <c r="B141" s="14"/>
      <c r="C141" s="26" t="s">
        <v>127</v>
      </c>
      <c r="D141" s="26" t="n">
        <v>3000012983</v>
      </c>
      <c r="E141" s="30" t="n">
        <v>206700000</v>
      </c>
      <c r="F141" s="25" t="n">
        <f aca="false">IF(E141&lt;&gt;"",E141/1000000,0)</f>
        <v>206.7</v>
      </c>
      <c r="G141" s="25"/>
      <c r="H141" s="25"/>
      <c r="I141" s="25" t="n">
        <f aca="false">+H141-F141</f>
        <v>-206.7</v>
      </c>
      <c r="J141" s="25"/>
      <c r="K141" s="25"/>
      <c r="L141" s="25"/>
      <c r="M141" s="25"/>
      <c r="N141" s="25"/>
      <c r="O141" s="25"/>
      <c r="P141" s="25"/>
      <c r="Q141" s="25"/>
      <c r="R141" s="25" t="n">
        <f aca="false">+Q141-N141</f>
        <v>0</v>
      </c>
      <c r="S141" s="25" t="n">
        <f aca="false">+R141-F141</f>
        <v>-206.7</v>
      </c>
      <c r="U141" s="25" t="n">
        <v>9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</row>
    <row r="142" customFormat="false" ht="11.25" hidden="false" customHeight="false" outlineLevel="0" collapsed="false">
      <c r="A142" s="14" t="s">
        <v>233</v>
      </c>
      <c r="B142" s="14"/>
      <c r="C142" s="26" t="s">
        <v>240</v>
      </c>
      <c r="D142" s="26" t="s">
        <v>241</v>
      </c>
      <c r="E142" s="30"/>
      <c r="F142" s="25" t="n">
        <f aca="false">IF(E142&lt;&gt;"",E142/1000000,0)</f>
        <v>0</v>
      </c>
      <c r="G142" s="25" t="n">
        <v>15000000</v>
      </c>
      <c r="H142" s="25" t="n">
        <f aca="false">IF(G142&lt;&gt;"",G142/-1000000,0)</f>
        <v>-15</v>
      </c>
      <c r="I142" s="25" t="n">
        <f aca="false">+H142-F142</f>
        <v>-15</v>
      </c>
      <c r="J142" s="25"/>
      <c r="K142" s="25" t="n">
        <f aca="false">IF(J142&lt;&gt;"",J142/-1000000,0)</f>
        <v>0</v>
      </c>
      <c r="L142" s="25"/>
      <c r="M142" s="25" t="n">
        <f aca="false">+K142-H142</f>
        <v>15</v>
      </c>
      <c r="N142" s="25" t="n">
        <f aca="false">IF(L142&lt;&gt;"",L142/-1000000,0)</f>
        <v>0</v>
      </c>
      <c r="O142" s="25"/>
      <c r="P142" s="25" t="n">
        <f aca="false">+N142-K142</f>
        <v>0</v>
      </c>
      <c r="Q142" s="25" t="n">
        <f aca="false">IF(O142&lt;&gt;"",O142/-1000000,0)</f>
        <v>0</v>
      </c>
      <c r="R142" s="25" t="n">
        <f aca="false">+Q142-N142</f>
        <v>0</v>
      </c>
      <c r="S142" s="25" t="n">
        <f aca="false">+R142-F142</f>
        <v>0</v>
      </c>
      <c r="U142" s="2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</row>
    <row r="143" customFormat="false" ht="11.25" hidden="false" customHeight="false" outlineLevel="0" collapsed="false">
      <c r="A143" s="14" t="s">
        <v>233</v>
      </c>
      <c r="B143" s="14"/>
      <c r="C143" s="26" t="s">
        <v>133</v>
      </c>
      <c r="D143" s="26" t="s">
        <v>134</v>
      </c>
      <c r="E143" s="30"/>
      <c r="F143" s="25" t="n">
        <f aca="false">IF(E143&lt;&gt;"",E143/1000000,0)</f>
        <v>0</v>
      </c>
      <c r="G143" s="25" t="n">
        <v>-96000000</v>
      </c>
      <c r="H143" s="25" t="n">
        <f aca="false">IF(G143&lt;&gt;"",G143/-1000000,0)</f>
        <v>96</v>
      </c>
      <c r="I143" s="25" t="n">
        <f aca="false">+H143-F143</f>
        <v>96</v>
      </c>
      <c r="J143" s="25" t="n">
        <v>100500000</v>
      </c>
      <c r="K143" s="25" t="n">
        <f aca="false">IF(J143&lt;&gt;"",J143/-1000000,0)</f>
        <v>-100.5</v>
      </c>
      <c r="L143" s="25" t="n">
        <v>8000000</v>
      </c>
      <c r="M143" s="25" t="n">
        <f aca="false">+K143-H143</f>
        <v>-196.5</v>
      </c>
      <c r="N143" s="25" t="n">
        <f aca="false">IF(L143&lt;&gt;"",L143/-1000000,0)</f>
        <v>-8</v>
      </c>
      <c r="O143" s="25" t="n">
        <v>19000000</v>
      </c>
      <c r="P143" s="25" t="n">
        <f aca="false">+N143-K143</f>
        <v>92.5</v>
      </c>
      <c r="Q143" s="25" t="n">
        <f aca="false">IF(O143&lt;&gt;"",O143/-1000000,0)</f>
        <v>-19</v>
      </c>
      <c r="R143" s="25" t="n">
        <f aca="false">+Q143-N143</f>
        <v>-11</v>
      </c>
      <c r="S143" s="25" t="n">
        <f aca="false">+R143-F143</f>
        <v>-11</v>
      </c>
      <c r="U143" s="25" t="n">
        <v>15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</row>
    <row r="144" customFormat="false" ht="11.25" hidden="false" customHeight="false" outlineLevel="0" collapsed="false">
      <c r="A144" s="14" t="s">
        <v>233</v>
      </c>
      <c r="B144" s="14"/>
      <c r="C144" s="26" t="s">
        <v>139</v>
      </c>
      <c r="D144" s="26" t="s">
        <v>140</v>
      </c>
      <c r="E144" s="30" t="n">
        <v>-150000</v>
      </c>
      <c r="F144" s="25" t="n">
        <f aca="false">IF(E144&lt;&gt;"",E144/1000000,0)</f>
        <v>-0.15</v>
      </c>
      <c r="G144" s="25" t="n">
        <v>150000</v>
      </c>
      <c r="H144" s="25" t="n">
        <f aca="false">IF(G144&lt;&gt;"",G144/-1000000,0)</f>
        <v>-0.15</v>
      </c>
      <c r="I144" s="25" t="n">
        <f aca="false">+H144-F144</f>
        <v>0</v>
      </c>
      <c r="J144" s="25" t="n">
        <v>141350000</v>
      </c>
      <c r="K144" s="25" t="n">
        <f aca="false">IF(J144&lt;&gt;"",J144/-1000000,0)</f>
        <v>-141.35</v>
      </c>
      <c r="L144" s="25" t="n">
        <v>135850000</v>
      </c>
      <c r="M144" s="25" t="n">
        <f aca="false">+K144-H144</f>
        <v>-141.2</v>
      </c>
      <c r="N144" s="25" t="n">
        <f aca="false">IF(L144&lt;&gt;"",L144/-1000000,0)</f>
        <v>-135.85</v>
      </c>
      <c r="O144" s="25" t="n">
        <v>135850000</v>
      </c>
      <c r="P144" s="25" t="n">
        <f aca="false">+N144-K144</f>
        <v>5.5</v>
      </c>
      <c r="Q144" s="25" t="n">
        <f aca="false">IF(O144&lt;&gt;"",O144/-1000000,0)</f>
        <v>-135.85</v>
      </c>
      <c r="R144" s="25" t="n">
        <f aca="false">+Q144-N144</f>
        <v>0</v>
      </c>
      <c r="S144" s="25" t="n">
        <f aca="false">+R144-F144</f>
        <v>0.15</v>
      </c>
      <c r="U144" s="25" t="n">
        <v>-160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</row>
    <row r="145" customFormat="false" ht="11.25" hidden="false" customHeight="false" outlineLevel="0" collapsed="false">
      <c r="A145" s="14" t="s">
        <v>233</v>
      </c>
      <c r="B145" s="14"/>
      <c r="C145" s="26" t="s">
        <v>156</v>
      </c>
      <c r="D145" s="26" t="s">
        <v>157</v>
      </c>
      <c r="E145" s="30"/>
      <c r="F145" s="25" t="n">
        <f aca="false">IF(E145&lt;&gt;"",E145/1000000,0)</f>
        <v>0</v>
      </c>
      <c r="G145" s="25"/>
      <c r="H145" s="25" t="n">
        <f aca="false">IF(G145&lt;&gt;"",G145/-1000000,0)</f>
        <v>0</v>
      </c>
      <c r="I145" s="25" t="n">
        <f aca="false">+H145-F145</f>
        <v>0</v>
      </c>
      <c r="J145" s="25" t="n">
        <v>30000000</v>
      </c>
      <c r="K145" s="25" t="n">
        <f aca="false">IF(J145&lt;&gt;"",J145/-1000000,0)</f>
        <v>-30</v>
      </c>
      <c r="L145" s="25"/>
      <c r="M145" s="25" t="n">
        <f aca="false">+K145-H145</f>
        <v>-30</v>
      </c>
      <c r="N145" s="25" t="n">
        <f aca="false">IF(L145&lt;&gt;"",L145/-1000000,0)</f>
        <v>0</v>
      </c>
      <c r="O145" s="25"/>
      <c r="P145" s="25" t="n">
        <f aca="false">+N145-K145</f>
        <v>30</v>
      </c>
      <c r="Q145" s="25" t="n">
        <f aca="false">IF(O145&lt;&gt;"",O145/-1000000,0)</f>
        <v>0</v>
      </c>
      <c r="R145" s="25" t="n">
        <f aca="false">+Q145-N145</f>
        <v>0</v>
      </c>
      <c r="S145" s="25" t="n">
        <f aca="false">+R145-F145</f>
        <v>0</v>
      </c>
      <c r="U145" s="25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</row>
    <row r="146" customFormat="false" ht="11.25" hidden="false" customHeight="false" outlineLevel="0" collapsed="false">
      <c r="A146" s="14" t="s">
        <v>233</v>
      </c>
      <c r="B146" s="14"/>
      <c r="C146" s="26" t="s">
        <v>242</v>
      </c>
      <c r="D146" s="26" t="s">
        <v>243</v>
      </c>
      <c r="E146" s="30"/>
      <c r="F146" s="25" t="n">
        <f aca="false">IF(E146&lt;&gt;"",E146/1000000,0)</f>
        <v>0</v>
      </c>
      <c r="G146" s="25"/>
      <c r="H146" s="25" t="n">
        <f aca="false">IF(G146&lt;&gt;"",G146/-1000000,0)</f>
        <v>0</v>
      </c>
      <c r="I146" s="25" t="n">
        <f aca="false">+H146-F146</f>
        <v>0</v>
      </c>
      <c r="J146" s="25"/>
      <c r="K146" s="25" t="n">
        <f aca="false">IF(J146&lt;&gt;"",J146/-1000000,0)</f>
        <v>0</v>
      </c>
      <c r="L146" s="25"/>
      <c r="M146" s="25" t="n">
        <f aca="false">+K146-H146</f>
        <v>0</v>
      </c>
      <c r="N146" s="25" t="n">
        <f aca="false">IF(L146&lt;&gt;"",L146/-1000000,0)</f>
        <v>0</v>
      </c>
      <c r="O146" s="25" t="n">
        <v>50000000</v>
      </c>
      <c r="P146" s="25" t="n">
        <f aca="false">+N146-K146</f>
        <v>0</v>
      </c>
      <c r="Q146" s="25" t="n">
        <f aca="false">IF(O146&lt;&gt;"",O146/-1000000,0)</f>
        <v>-50</v>
      </c>
      <c r="R146" s="25" t="n">
        <f aca="false">+Q146-N146</f>
        <v>-50</v>
      </c>
      <c r="S146" s="25" t="n">
        <f aca="false">+R146-F146</f>
        <v>-50</v>
      </c>
      <c r="U146" s="25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customFormat="false" ht="11.25" hidden="false" customHeight="false" outlineLevel="0" collapsed="false">
      <c r="A147" s="14" t="s">
        <v>233</v>
      </c>
      <c r="B147" s="14"/>
      <c r="C147" s="26" t="s">
        <v>244</v>
      </c>
      <c r="D147" s="26" t="s">
        <v>245</v>
      </c>
      <c r="E147" s="30"/>
      <c r="F147" s="25" t="n">
        <f aca="false">IF(E147&lt;&gt;"",E147/1000000,0)</f>
        <v>0</v>
      </c>
      <c r="G147" s="25" t="n">
        <v>340000000</v>
      </c>
      <c r="H147" s="25" t="n">
        <f aca="false">IF(G147&lt;&gt;"",G147/-1000000,0)</f>
        <v>-340</v>
      </c>
      <c r="I147" s="25" t="n">
        <f aca="false">+H147-F147</f>
        <v>-340</v>
      </c>
      <c r="J147" s="25"/>
      <c r="K147" s="25" t="n">
        <f aca="false">IF(J147&lt;&gt;"",J147/-1000000,0)</f>
        <v>0</v>
      </c>
      <c r="L147" s="25"/>
      <c r="M147" s="25" t="n">
        <f aca="false">+K147-H147</f>
        <v>340</v>
      </c>
      <c r="N147" s="25" t="n">
        <f aca="false">IF(L147&lt;&gt;"",L147/-1000000,0)</f>
        <v>0</v>
      </c>
      <c r="O147" s="25"/>
      <c r="P147" s="25" t="n">
        <f aca="false">+N147-K147</f>
        <v>0</v>
      </c>
      <c r="Q147" s="25" t="n">
        <f aca="false">IF(O147&lt;&gt;"",O147/-1000000,0)</f>
        <v>0</v>
      </c>
      <c r="R147" s="25" t="n">
        <f aca="false">+Q147-N147</f>
        <v>0</v>
      </c>
      <c r="S147" s="25" t="n">
        <f aca="false">+R147-F147</f>
        <v>0</v>
      </c>
      <c r="U147" s="25" t="n">
        <v>-33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</row>
    <row r="148" customFormat="false" ht="11.25" hidden="false" customHeight="false" outlineLevel="0" collapsed="false">
      <c r="A148" s="14" t="s">
        <v>233</v>
      </c>
      <c r="B148" s="14"/>
      <c r="C148" s="26" t="s">
        <v>165</v>
      </c>
      <c r="D148" s="26" t="s">
        <v>166</v>
      </c>
      <c r="E148" s="30" t="n">
        <v>13100000</v>
      </c>
      <c r="F148" s="25" t="n">
        <f aca="false">IF(E148&lt;&gt;"",E148/1000000,0)</f>
        <v>13.1</v>
      </c>
      <c r="G148" s="25" t="n">
        <v>-6400000</v>
      </c>
      <c r="H148" s="25" t="n">
        <f aca="false">IF(G148&lt;&gt;"",G148/-1000000,0)</f>
        <v>6.4</v>
      </c>
      <c r="I148" s="25" t="n">
        <f aca="false">+H148-F148</f>
        <v>-6.7</v>
      </c>
      <c r="J148" s="25" t="n">
        <v>10500000</v>
      </c>
      <c r="K148" s="25" t="n">
        <f aca="false">IF(J148&lt;&gt;"",J148/-1000000,0)</f>
        <v>-10.5</v>
      </c>
      <c r="L148" s="25"/>
      <c r="M148" s="25" t="n">
        <f aca="false">+K148-H148</f>
        <v>-16.9</v>
      </c>
      <c r="N148" s="25" t="n">
        <f aca="false">IF(L148&lt;&gt;"",L148/-1000000,0)</f>
        <v>0</v>
      </c>
      <c r="O148" s="25"/>
      <c r="P148" s="25" t="n">
        <f aca="false">+N148-K148</f>
        <v>10.5</v>
      </c>
      <c r="Q148" s="25" t="n">
        <f aca="false">IF(O148&lt;&gt;"",O148/-1000000,0)</f>
        <v>0</v>
      </c>
      <c r="R148" s="25" t="n">
        <f aca="false">+Q148-N148</f>
        <v>0</v>
      </c>
      <c r="S148" s="25" t="n">
        <f aca="false">+R148-F148</f>
        <v>-13.1</v>
      </c>
      <c r="U148" s="25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</row>
    <row r="149" customFormat="false" ht="11.25" hidden="false" customHeight="false" outlineLevel="0" collapsed="false">
      <c r="A149" s="14" t="s">
        <v>233</v>
      </c>
      <c r="B149" s="14"/>
      <c r="C149" s="26" t="s">
        <v>171</v>
      </c>
      <c r="D149" s="26" t="s">
        <v>172</v>
      </c>
      <c r="E149" s="30" t="n">
        <v>145674409.93</v>
      </c>
      <c r="F149" s="25" t="n">
        <f aca="false">IF(E149&lt;&gt;"",E149/1000000,0)</f>
        <v>145.67440993</v>
      </c>
      <c r="G149" s="25" t="n">
        <v>-234524409.93</v>
      </c>
      <c r="H149" s="25" t="n">
        <f aca="false">IF(G149&lt;&gt;"",G149/-1000000,0)</f>
        <v>234.52440993</v>
      </c>
      <c r="I149" s="25" t="n">
        <f aca="false">+H149-F149</f>
        <v>88.85</v>
      </c>
      <c r="J149" s="25" t="n">
        <v>134500000</v>
      </c>
      <c r="K149" s="25" t="n">
        <f aca="false">IF(J149&lt;&gt;"",J149/-1000000,0)</f>
        <v>-134.5</v>
      </c>
      <c r="L149" s="25" t="n">
        <v>92350000.003</v>
      </c>
      <c r="M149" s="25" t="n">
        <f aca="false">+K149-H149</f>
        <v>-369.02440993</v>
      </c>
      <c r="N149" s="25" t="n">
        <f aca="false">IF(L149&lt;&gt;"",L149/-1000000,0)</f>
        <v>-92.350000003</v>
      </c>
      <c r="O149" s="25" t="n">
        <v>80500000.003</v>
      </c>
      <c r="P149" s="25" t="n">
        <f aca="false">+N149-K149</f>
        <v>42.149999997</v>
      </c>
      <c r="Q149" s="25" t="n">
        <f aca="false">IF(O149&lt;&gt;"",O149/-1000000,0)</f>
        <v>-80.500000003</v>
      </c>
      <c r="R149" s="25" t="n">
        <f aca="false">+Q149-N149</f>
        <v>11.85</v>
      </c>
      <c r="S149" s="25" t="n">
        <f aca="false">+R149-F149</f>
        <v>-133.82440993</v>
      </c>
      <c r="U149" s="25" t="n">
        <v>-52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</row>
    <row r="150" customFormat="false" ht="11.25" hidden="false" customHeight="false" outlineLevel="0" collapsed="false">
      <c r="A150" s="14" t="s">
        <v>233</v>
      </c>
      <c r="B150" s="14"/>
      <c r="C150" s="26" t="s">
        <v>177</v>
      </c>
      <c r="D150" s="26" t="s">
        <v>178</v>
      </c>
      <c r="E150" s="30"/>
      <c r="F150" s="25" t="n">
        <f aca="false">IF(E150&lt;&gt;"",E150/1000000,0)</f>
        <v>0</v>
      </c>
      <c r="G150" s="25" t="n">
        <v>-38500000</v>
      </c>
      <c r="H150" s="25" t="n">
        <f aca="false">IF(G150&lt;&gt;"",G150/-1000000,0)</f>
        <v>38.5</v>
      </c>
      <c r="I150" s="25" t="n">
        <f aca="false">+H150-F150</f>
        <v>38.5</v>
      </c>
      <c r="J150" s="25" t="n">
        <v>9000000</v>
      </c>
      <c r="K150" s="25" t="n">
        <f aca="false">IF(J150&lt;&gt;"",J150/-1000000,0)</f>
        <v>-9</v>
      </c>
      <c r="L150" s="25" t="n">
        <v>8500000</v>
      </c>
      <c r="M150" s="25" t="n">
        <f aca="false">+K150-H150</f>
        <v>-47.5</v>
      </c>
      <c r="N150" s="25" t="n">
        <f aca="false">IF(L150&lt;&gt;"",L150/-1000000,0)</f>
        <v>-8.5</v>
      </c>
      <c r="O150" s="25" t="n">
        <v>10000000</v>
      </c>
      <c r="P150" s="25" t="n">
        <f aca="false">+N150-K150</f>
        <v>0.5</v>
      </c>
      <c r="Q150" s="25" t="n">
        <f aca="false">IF(O150&lt;&gt;"",O150/-1000000,0)</f>
        <v>-10</v>
      </c>
      <c r="R150" s="25" t="n">
        <f aca="false">+Q150-N150</f>
        <v>-1.5</v>
      </c>
      <c r="S150" s="25" t="n">
        <f aca="false">+R150-F150</f>
        <v>-1.5</v>
      </c>
      <c r="U150" s="25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</row>
    <row r="151" customFormat="false" ht="11.25" hidden="false" customHeight="false" outlineLevel="0" collapsed="false">
      <c r="A151" s="14" t="s">
        <v>233</v>
      </c>
      <c r="B151" s="14"/>
      <c r="C151" s="26" t="s">
        <v>246</v>
      </c>
      <c r="D151" s="26" t="s">
        <v>247</v>
      </c>
      <c r="E151" s="30"/>
      <c r="F151" s="25" t="n">
        <f aca="false">IF(E151&lt;&gt;"",E151/1000000,0)</f>
        <v>0</v>
      </c>
      <c r="G151" s="25"/>
      <c r="H151" s="25" t="n">
        <f aca="false">IF(G151&lt;&gt;"",G151/-1000000,0)</f>
        <v>0</v>
      </c>
      <c r="I151" s="25" t="n">
        <f aca="false">+H151-F151</f>
        <v>0</v>
      </c>
      <c r="J151" s="25"/>
      <c r="K151" s="25" t="n">
        <f aca="false">IF(J151&lt;&gt;"",J151/-1000000,0)</f>
        <v>0</v>
      </c>
      <c r="L151" s="25" t="n">
        <v>-9100000</v>
      </c>
      <c r="M151" s="25" t="n">
        <f aca="false">+K151-H151</f>
        <v>0</v>
      </c>
      <c r="N151" s="25" t="n">
        <f aca="false">IF(L151&lt;&gt;"",L151/-1000000,0)</f>
        <v>9.1</v>
      </c>
      <c r="O151" s="25" t="n">
        <v>-9100000</v>
      </c>
      <c r="P151" s="25" t="n">
        <f aca="false">+N151-K151</f>
        <v>9.1</v>
      </c>
      <c r="Q151" s="25" t="n">
        <f aca="false">IF(O151&lt;&gt;"",O151/-1000000,0)</f>
        <v>9.1</v>
      </c>
      <c r="R151" s="25" t="n">
        <f aca="false">+Q151-N151</f>
        <v>0</v>
      </c>
      <c r="S151" s="25" t="n">
        <f aca="false">+R151-F151</f>
        <v>0</v>
      </c>
      <c r="U151" s="25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</row>
    <row r="152" customFormat="false" ht="11.25" hidden="false" customHeight="false" outlineLevel="0" collapsed="false">
      <c r="A152" s="14" t="s">
        <v>233</v>
      </c>
      <c r="B152" s="14"/>
      <c r="C152" s="26" t="s">
        <v>248</v>
      </c>
      <c r="D152" s="26" t="s">
        <v>249</v>
      </c>
      <c r="E152" s="30"/>
      <c r="F152" s="25" t="n">
        <f aca="false">IF(E152&lt;&gt;"",E152/1000000,0)</f>
        <v>0</v>
      </c>
      <c r="G152" s="25"/>
      <c r="H152" s="25" t="n">
        <f aca="false">IF(G152&lt;&gt;"",G152/-1000000,0)</f>
        <v>0</v>
      </c>
      <c r="I152" s="25" t="n">
        <f aca="false">+H152-F152</f>
        <v>0</v>
      </c>
      <c r="J152" s="25"/>
      <c r="K152" s="25" t="n">
        <f aca="false">IF(J152&lt;&gt;"",J152/-1000000,0)</f>
        <v>0</v>
      </c>
      <c r="L152" s="25" t="n">
        <v>-30250000</v>
      </c>
      <c r="M152" s="25" t="n">
        <f aca="false">+K152-H152</f>
        <v>0</v>
      </c>
      <c r="N152" s="25" t="n">
        <f aca="false">IF(L152&lt;&gt;"",L152/-1000000,0)</f>
        <v>30.25</v>
      </c>
      <c r="O152" s="25" t="n">
        <v>-8250000</v>
      </c>
      <c r="P152" s="25" t="n">
        <f aca="false">+N152-K152</f>
        <v>30.25</v>
      </c>
      <c r="Q152" s="25" t="n">
        <f aca="false">IF(O152&lt;&gt;"",O152/-1000000,0)</f>
        <v>8.25</v>
      </c>
      <c r="R152" s="25" t="n">
        <f aca="false">+Q152-N152</f>
        <v>-22</v>
      </c>
      <c r="S152" s="25" t="n">
        <f aca="false">+R152-F152</f>
        <v>-22</v>
      </c>
      <c r="U152" s="25" t="n">
        <v>75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</row>
    <row r="153" customFormat="false" ht="11.25" hidden="false" customHeight="false" outlineLevel="0" collapsed="false">
      <c r="A153" s="14" t="s">
        <v>233</v>
      </c>
      <c r="B153" s="14"/>
      <c r="C153" s="26" t="s">
        <v>250</v>
      </c>
      <c r="D153" s="26" t="s">
        <v>251</v>
      </c>
      <c r="E153" s="30"/>
      <c r="F153" s="25" t="n">
        <f aca="false">IF(E153&lt;&gt;"",E153/1000000,0)</f>
        <v>0</v>
      </c>
      <c r="G153" s="25"/>
      <c r="H153" s="25" t="n">
        <f aca="false">IF(G153&lt;&gt;"",G153/-1000000,0)</f>
        <v>0</v>
      </c>
      <c r="I153" s="25" t="n">
        <f aca="false">+H153-F153</f>
        <v>0</v>
      </c>
      <c r="J153" s="25" t="n">
        <v>-2000000</v>
      </c>
      <c r="K153" s="25" t="n">
        <f aca="false">IF(J153&lt;&gt;"",J153/-1000000,0)</f>
        <v>2</v>
      </c>
      <c r="L153" s="25" t="n">
        <v>-2000000</v>
      </c>
      <c r="M153" s="25" t="n">
        <f aca="false">+K153-H153</f>
        <v>2</v>
      </c>
      <c r="N153" s="25" t="n">
        <f aca="false">IF(L153&lt;&gt;"",L153/-1000000,0)</f>
        <v>2</v>
      </c>
      <c r="O153" s="25" t="n">
        <v>-2000000</v>
      </c>
      <c r="P153" s="25" t="n">
        <f aca="false">+N153-K153</f>
        <v>0</v>
      </c>
      <c r="Q153" s="25" t="n">
        <f aca="false">IF(O153&lt;&gt;"",O153/-1000000,0)</f>
        <v>2</v>
      </c>
      <c r="R153" s="25" t="n">
        <f aca="false">+Q153-N153</f>
        <v>0</v>
      </c>
      <c r="S153" s="25" t="n">
        <f aca="false">+R153-F153</f>
        <v>0</v>
      </c>
      <c r="U153" s="25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</row>
    <row r="154" customFormat="false" ht="11.25" hidden="false" customHeight="false" outlineLevel="0" collapsed="false">
      <c r="A154" s="14" t="s">
        <v>233</v>
      </c>
      <c r="B154" s="14"/>
      <c r="C154" s="26" t="s">
        <v>222</v>
      </c>
      <c r="D154" s="26" t="s">
        <v>223</v>
      </c>
      <c r="E154" s="30"/>
      <c r="F154" s="25" t="n">
        <f aca="false">IF(E154&lt;&gt;"",E154/1000000,0)</f>
        <v>0</v>
      </c>
      <c r="G154" s="25"/>
      <c r="H154" s="25" t="n">
        <f aca="false">IF(G154&lt;&gt;"",G154/-1000000,0)</f>
        <v>0</v>
      </c>
      <c r="I154" s="25" t="n">
        <f aca="false">+H154-F154</f>
        <v>0</v>
      </c>
      <c r="J154" s="25"/>
      <c r="K154" s="25" t="n">
        <f aca="false">IF(J154&lt;&gt;"",J154/-1000000,0)</f>
        <v>0</v>
      </c>
      <c r="L154" s="25" t="n">
        <v>-2500000</v>
      </c>
      <c r="M154" s="25" t="n">
        <f aca="false">+K154-H154</f>
        <v>0</v>
      </c>
      <c r="N154" s="25" t="n">
        <f aca="false">IF(L154&lt;&gt;"",L154/-1000000,0)</f>
        <v>2.5</v>
      </c>
      <c r="O154" s="25" t="n">
        <v>-2500000</v>
      </c>
      <c r="P154" s="25" t="n">
        <f aca="false">+N154-K154</f>
        <v>2.5</v>
      </c>
      <c r="Q154" s="25" t="n">
        <f aca="false">IF(O154&lt;&gt;"",O154/-1000000,0)</f>
        <v>2.5</v>
      </c>
      <c r="R154" s="25" t="n">
        <f aca="false">+Q154-N154</f>
        <v>0</v>
      </c>
      <c r="S154" s="25" t="n">
        <f aca="false">+R154-F154</f>
        <v>0</v>
      </c>
      <c r="U154" s="25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</row>
    <row r="155" customFormat="false" ht="11.25" hidden="false" customHeight="false" outlineLevel="0" collapsed="false">
      <c r="A155" s="14" t="s">
        <v>233</v>
      </c>
      <c r="B155" s="14"/>
      <c r="C155" s="26" t="s">
        <v>230</v>
      </c>
      <c r="D155" s="26" t="s">
        <v>231</v>
      </c>
      <c r="E155" s="30" t="n">
        <v>560500000</v>
      </c>
      <c r="F155" s="25" t="n">
        <f aca="false">IF(E155&lt;&gt;"",E155/1000000,0)</f>
        <v>560.5</v>
      </c>
      <c r="G155" s="25" t="n">
        <v>-662250000</v>
      </c>
      <c r="H155" s="25" t="n">
        <f aca="false">IF(G155&lt;&gt;"",G155/-1000000,0)</f>
        <v>662.25</v>
      </c>
      <c r="I155" s="25" t="n">
        <f aca="false">+H155-F155</f>
        <v>101.75</v>
      </c>
      <c r="J155" s="25" t="n">
        <v>15500000</v>
      </c>
      <c r="K155" s="25" t="n">
        <f aca="false">IF(J155&lt;&gt;"",J155/-1000000,0)</f>
        <v>-15.5</v>
      </c>
      <c r="L155" s="25"/>
      <c r="M155" s="25" t="n">
        <f aca="false">+K155-H155</f>
        <v>-677.75</v>
      </c>
      <c r="N155" s="25" t="n">
        <f aca="false">IF(L155&lt;&gt;"",L155/-1000000,0)</f>
        <v>0</v>
      </c>
      <c r="O155" s="25" t="n">
        <v>16500000</v>
      </c>
      <c r="P155" s="25" t="n">
        <f aca="false">+N155-K155</f>
        <v>15.5</v>
      </c>
      <c r="Q155" s="25" t="n">
        <f aca="false">IF(O155&lt;&gt;"",O155/-1000000,0)</f>
        <v>-16.5</v>
      </c>
      <c r="R155" s="25" t="n">
        <f aca="false">+Q155-N155</f>
        <v>-16.5</v>
      </c>
      <c r="S155" s="25" t="n">
        <f aca="false">+R155-F155</f>
        <v>-577</v>
      </c>
      <c r="U155" s="25" t="n">
        <v>-189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</row>
    <row r="156" customFormat="false" ht="12" hidden="false" customHeight="false" outlineLevel="0" collapsed="false">
      <c r="A156" s="3"/>
      <c r="B156" s="3"/>
      <c r="C156" s="3"/>
      <c r="D156" s="3"/>
      <c r="E156" s="2" t="n">
        <f aca="false">SUM(E128:E155)</f>
        <v>1476142807.54</v>
      </c>
      <c r="F156" s="27" t="n">
        <f aca="false">IF(E156&lt;&gt;"",E156/1000000,0)</f>
        <v>1476.14280754</v>
      </c>
      <c r="G156" s="31" t="n">
        <f aca="false">SUM(G128:G155)</f>
        <v>-1394272019.54</v>
      </c>
      <c r="H156" s="27" t="n">
        <f aca="false">IF(G156&lt;&gt;"",G156/-1000000,0)</f>
        <v>1394.27201954</v>
      </c>
      <c r="I156" s="27" t="n">
        <f aca="false">SUM(I126:I155)</f>
        <v>-81.870788</v>
      </c>
      <c r="J156" s="31" t="n">
        <f aca="false">SUM(J128:J155)</f>
        <v>807402390.39</v>
      </c>
      <c r="K156" s="27" t="n">
        <f aca="false">IF(J156&lt;&gt;"",J156/-1000000,0)</f>
        <v>-807.40239039</v>
      </c>
      <c r="L156" s="31" t="n">
        <f aca="false">SUM(L128:L155)</f>
        <v>453011578.393</v>
      </c>
      <c r="M156" s="27" t="n">
        <f aca="false">+K156-H156</f>
        <v>-2201.67440993</v>
      </c>
      <c r="N156" s="27" t="n">
        <f aca="false">IF(L156&lt;&gt;"",L156/-1000000,0)</f>
        <v>-453.011578393</v>
      </c>
      <c r="O156" s="31" t="n">
        <f aca="false">SUM(O128:O155)</f>
        <v>441612492.393</v>
      </c>
      <c r="P156" s="27" t="n">
        <f aca="false">+N156-K156</f>
        <v>354.390811997</v>
      </c>
      <c r="Q156" s="27" t="n">
        <f aca="false">IF(O156&lt;&gt;"",O156/-1000000,0)</f>
        <v>-441.612492393</v>
      </c>
      <c r="R156" s="27" t="n">
        <f aca="false">SUM(R128:R155)</f>
        <v>11.399086</v>
      </c>
      <c r="S156" s="27" t="n">
        <f aca="false">SUM(S128:S155)</f>
        <v>-1464.74372154</v>
      </c>
      <c r="U156" s="27" t="n">
        <f aca="false">SUM(U128:U155)</f>
        <v>-500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</row>
    <row r="157" customFormat="false" ht="12" hidden="false" customHeight="false" outlineLevel="0" collapsed="false">
      <c r="A157" s="3"/>
      <c r="B157" s="3"/>
      <c r="C157" s="3"/>
      <c r="D157" s="3"/>
      <c r="F157" s="29"/>
      <c r="H157" s="29"/>
      <c r="I157" s="29"/>
      <c r="K157" s="29"/>
      <c r="M157" s="29"/>
      <c r="N157" s="29"/>
      <c r="P157" s="29"/>
      <c r="Q157" s="29"/>
      <c r="R157" s="3"/>
      <c r="S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</row>
    <row r="158" customFormat="false" ht="11.25" hidden="false" customHeight="false" outlineLevel="0" collapsed="false">
      <c r="A158" s="3"/>
      <c r="B158" s="3"/>
      <c r="C158" s="3" t="str">
        <f aca="true">CELL("filename")</f>
        <v>'file:///mnt/12tb/@roms/datasets/enron/EDRM Enron Email Data Set v2 XML/filtered-attachments/xls/OTC_Margin_Anal.xls'#$Sheet1</v>
      </c>
      <c r="D158" s="3"/>
      <c r="F158" s="29"/>
      <c r="H158" s="29"/>
      <c r="I158" s="29"/>
      <c r="K158" s="29"/>
      <c r="M158" s="29"/>
      <c r="N158" s="29"/>
      <c r="P158" s="29"/>
      <c r="Q158" s="29"/>
      <c r="R158" s="3"/>
      <c r="S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</row>
    <row r="159" customFormat="false" ht="11.25" hidden="false" customHeight="false" outlineLevel="0" collapsed="false">
      <c r="A159" s="3"/>
      <c r="B159" s="3"/>
      <c r="C159" s="3"/>
      <c r="D159" s="3"/>
      <c r="F159" s="29"/>
      <c r="H159" s="29"/>
      <c r="I159" s="29"/>
      <c r="K159" s="29"/>
      <c r="M159" s="29"/>
      <c r="N159" s="29"/>
      <c r="P159" s="29"/>
      <c r="Q159" s="29"/>
      <c r="R159" s="3"/>
      <c r="S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</row>
    <row r="160" customFormat="false" ht="11.25" hidden="false" customHeight="false" outlineLevel="0" collapsed="false">
      <c r="A160" s="3"/>
      <c r="B160" s="3"/>
      <c r="C160" s="3"/>
      <c r="D160" s="3"/>
      <c r="R160" s="3"/>
      <c r="S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</row>
    <row r="161" customFormat="false" ht="11.25" hidden="false" customHeight="false" outlineLevel="0" collapsed="false">
      <c r="A161" s="3"/>
      <c r="B161" s="3"/>
      <c r="C161" s="3"/>
      <c r="D161" s="3"/>
      <c r="R161" s="3"/>
      <c r="S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</row>
    <row r="162" customFormat="false" ht="11.25" hidden="false" customHeight="false" outlineLevel="0" collapsed="false">
      <c r="A162" s="3"/>
      <c r="B162" s="3"/>
      <c r="C162" s="3"/>
      <c r="D162" s="3"/>
      <c r="R162" s="3"/>
      <c r="S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</row>
    <row r="163" customFormat="false" ht="11.25" hidden="false" customHeight="false" outlineLevel="0" collapsed="false">
      <c r="A163" s="3"/>
      <c r="B163" s="3"/>
      <c r="C163" s="3"/>
      <c r="D163" s="3"/>
      <c r="R163" s="3"/>
      <c r="S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</row>
    <row r="164" customFormat="false" ht="11.25" hidden="false" customHeight="false" outlineLevel="0" collapsed="false">
      <c r="A164" s="3"/>
      <c r="B164" s="3"/>
      <c r="C164" s="3"/>
      <c r="D164" s="3"/>
      <c r="R164" s="3"/>
      <c r="S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</row>
    <row r="165" customFormat="false" ht="11.25" hidden="false" customHeight="false" outlineLevel="0" collapsed="false">
      <c r="A165" s="3"/>
      <c r="B165" s="3"/>
      <c r="C165" s="3"/>
      <c r="D165" s="3"/>
      <c r="R165" s="3"/>
      <c r="S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</row>
    <row r="166" customFormat="false" ht="11.25" hidden="false" customHeight="false" outlineLevel="0" collapsed="false">
      <c r="A166" s="3"/>
      <c r="B166" s="3"/>
      <c r="C166" s="3"/>
      <c r="D166" s="3"/>
      <c r="R166" s="3"/>
      <c r="S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</row>
    <row r="167" customFormat="false" ht="11.25" hidden="false" customHeight="false" outlineLevel="0" collapsed="false">
      <c r="A167" s="3"/>
      <c r="B167" s="3"/>
      <c r="C167" s="3"/>
      <c r="D167" s="3"/>
      <c r="R167" s="3"/>
      <c r="S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</row>
    <row r="168" customFormat="false" ht="11.25" hidden="false" customHeight="false" outlineLevel="0" collapsed="false">
      <c r="A168" s="3"/>
      <c r="B168" s="3"/>
      <c r="C168" s="3"/>
      <c r="D168" s="3"/>
      <c r="R168" s="3"/>
      <c r="S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</row>
    <row r="169" customFormat="false" ht="11.25" hidden="false" customHeight="false" outlineLevel="0" collapsed="false">
      <c r="A169" s="3"/>
      <c r="B169" s="3"/>
      <c r="C169" s="3"/>
      <c r="D169" s="3"/>
      <c r="R169" s="3"/>
      <c r="S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</row>
    <row r="170" customFormat="false" ht="11.25" hidden="false" customHeight="false" outlineLevel="0" collapsed="false">
      <c r="A170" s="3"/>
      <c r="B170" s="3"/>
      <c r="C170" s="3"/>
      <c r="D170" s="3"/>
      <c r="R170" s="3"/>
      <c r="S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</row>
    <row r="171" customFormat="false" ht="11.25" hidden="false" customHeight="false" outlineLevel="0" collapsed="false">
      <c r="A171" s="3"/>
      <c r="B171" s="3"/>
      <c r="C171" s="3"/>
      <c r="D171" s="3"/>
      <c r="R171" s="3"/>
      <c r="S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</row>
    <row r="172" customFormat="false" ht="11.25" hidden="false" customHeight="false" outlineLevel="0" collapsed="false">
      <c r="A172" s="3"/>
      <c r="B172" s="3"/>
      <c r="C172" s="3"/>
      <c r="D172" s="3"/>
      <c r="R172" s="3"/>
      <c r="S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</row>
    <row r="173" customFormat="false" ht="11.25" hidden="false" customHeight="false" outlineLevel="0" collapsed="false">
      <c r="A173" s="3"/>
      <c r="B173" s="3"/>
      <c r="C173" s="3"/>
      <c r="D173" s="3"/>
      <c r="R173" s="3"/>
      <c r="S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</row>
    <row r="174" customFormat="false" ht="11.25" hidden="false" customHeight="false" outlineLevel="0" collapsed="false">
      <c r="A174" s="3"/>
      <c r="B174" s="3"/>
      <c r="C174" s="3"/>
      <c r="D174" s="3"/>
      <c r="R174" s="3"/>
      <c r="S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</row>
    <row r="175" customFormat="false" ht="11.25" hidden="false" customHeight="false" outlineLevel="0" collapsed="false">
      <c r="A175" s="3"/>
      <c r="B175" s="3"/>
      <c r="C175" s="3"/>
      <c r="D175" s="3"/>
      <c r="R175" s="3"/>
      <c r="S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</row>
    <row r="176" customFormat="false" ht="11.25" hidden="false" customHeight="false" outlineLevel="0" collapsed="false">
      <c r="A176" s="3"/>
      <c r="B176" s="3"/>
      <c r="C176" s="3"/>
      <c r="D176" s="3"/>
      <c r="R176" s="3"/>
      <c r="S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</row>
    <row r="177" customFormat="false" ht="11.25" hidden="false" customHeight="false" outlineLevel="0" collapsed="false">
      <c r="A177" s="3"/>
      <c r="B177" s="3"/>
      <c r="C177" s="3"/>
      <c r="D177" s="3"/>
      <c r="R177" s="3"/>
      <c r="S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</row>
    <row r="178" customFormat="false" ht="11.25" hidden="false" customHeight="false" outlineLevel="0" collapsed="false">
      <c r="A178" s="3"/>
      <c r="B178" s="3"/>
      <c r="C178" s="3"/>
      <c r="D178" s="3"/>
      <c r="R178" s="3"/>
      <c r="S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</row>
    <row r="179" customFormat="false" ht="11.25" hidden="false" customHeight="false" outlineLevel="0" collapsed="false">
      <c r="A179" s="3"/>
      <c r="B179" s="3"/>
      <c r="C179" s="3"/>
      <c r="D179" s="3"/>
      <c r="R179" s="3"/>
      <c r="S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</row>
    <row r="180" customFormat="false" ht="11.25" hidden="false" customHeight="false" outlineLevel="0" collapsed="false">
      <c r="A180" s="3"/>
      <c r="B180" s="3"/>
      <c r="C180" s="3"/>
      <c r="D180" s="3"/>
      <c r="R180" s="3"/>
      <c r="S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</row>
    <row r="181" customFormat="false" ht="11.25" hidden="false" customHeight="false" outlineLevel="0" collapsed="false">
      <c r="A181" s="3"/>
      <c r="B181" s="3"/>
      <c r="C181" s="3"/>
      <c r="D181" s="3"/>
      <c r="R181" s="3"/>
      <c r="S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</row>
    <row r="182" customFormat="false" ht="11.25" hidden="false" customHeight="false" outlineLevel="0" collapsed="false">
      <c r="A182" s="3"/>
      <c r="B182" s="3"/>
      <c r="C182" s="3"/>
      <c r="D182" s="3"/>
      <c r="R182" s="3"/>
      <c r="S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</row>
    <row r="183" customFormat="false" ht="11.25" hidden="false" customHeight="false" outlineLevel="0" collapsed="false">
      <c r="A183" s="3"/>
      <c r="B183" s="3"/>
      <c r="C183" s="3"/>
      <c r="D183" s="3"/>
      <c r="R183" s="3"/>
      <c r="S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</row>
    <row r="184" customFormat="false" ht="11.25" hidden="false" customHeight="false" outlineLevel="0" collapsed="false">
      <c r="A184" s="3"/>
      <c r="B184" s="3"/>
      <c r="C184" s="3"/>
      <c r="D184" s="3"/>
      <c r="R184" s="3"/>
      <c r="S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</row>
    <row r="185" customFormat="false" ht="11.25" hidden="false" customHeight="false" outlineLevel="0" collapsed="false">
      <c r="A185" s="3"/>
      <c r="B185" s="3"/>
      <c r="C185" s="3"/>
      <c r="D185" s="3"/>
      <c r="R185" s="3"/>
      <c r="S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</row>
    <row r="186" customFormat="false" ht="11.25" hidden="false" customHeight="false" outlineLevel="0" collapsed="false">
      <c r="A186" s="3"/>
      <c r="B186" s="3"/>
      <c r="C186" s="3"/>
      <c r="D186" s="3"/>
      <c r="R186" s="3"/>
      <c r="S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</row>
    <row r="187" customFormat="false" ht="11.25" hidden="false" customHeight="false" outlineLevel="0" collapsed="false">
      <c r="A187" s="3"/>
      <c r="B187" s="3"/>
      <c r="C187" s="3"/>
      <c r="D187" s="3"/>
      <c r="R187" s="3"/>
      <c r="S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</row>
    <row r="188" customFormat="false" ht="11.25" hidden="false" customHeight="false" outlineLevel="0" collapsed="false">
      <c r="A188" s="3"/>
      <c r="B188" s="3"/>
      <c r="C188" s="3"/>
      <c r="D188" s="3"/>
      <c r="R188" s="3"/>
      <c r="S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</row>
    <row r="189" customFormat="false" ht="11.25" hidden="false" customHeight="false" outlineLevel="0" collapsed="false">
      <c r="A189" s="3"/>
      <c r="B189" s="3"/>
      <c r="C189" s="3"/>
      <c r="D189" s="3"/>
      <c r="R189" s="3"/>
      <c r="S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</row>
    <row r="190" customFormat="false" ht="11.25" hidden="false" customHeight="false" outlineLevel="0" collapsed="false">
      <c r="A190" s="3"/>
      <c r="B190" s="3"/>
      <c r="C190" s="3"/>
      <c r="D190" s="3"/>
      <c r="R190" s="3"/>
      <c r="S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</row>
    <row r="191" customFormat="false" ht="11.25" hidden="false" customHeight="false" outlineLevel="0" collapsed="false">
      <c r="A191" s="3"/>
      <c r="B191" s="3"/>
      <c r="C191" s="3"/>
      <c r="D191" s="3"/>
      <c r="R191" s="3"/>
      <c r="S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</row>
    <row r="192" customFormat="false" ht="11.25" hidden="false" customHeight="false" outlineLevel="0" collapsed="false">
      <c r="A192" s="3"/>
      <c r="B192" s="3"/>
      <c r="C192" s="3"/>
      <c r="D192" s="3"/>
      <c r="R192" s="3"/>
      <c r="S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</row>
    <row r="193" customFormat="false" ht="11.25" hidden="false" customHeight="false" outlineLevel="0" collapsed="false">
      <c r="A193" s="3"/>
      <c r="B193" s="3"/>
      <c r="C193" s="3"/>
      <c r="D193" s="3"/>
      <c r="R193" s="3"/>
      <c r="S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</row>
    <row r="194" customFormat="false" ht="11.25" hidden="false" customHeight="false" outlineLevel="0" collapsed="false">
      <c r="A194" s="3"/>
      <c r="B194" s="3"/>
      <c r="C194" s="3"/>
      <c r="D194" s="3"/>
      <c r="R194" s="3"/>
      <c r="S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</row>
    <row r="195" customFormat="false" ht="11.25" hidden="false" customHeight="false" outlineLevel="0" collapsed="false">
      <c r="A195" s="3"/>
      <c r="B195" s="3"/>
      <c r="C195" s="3"/>
      <c r="D195" s="3"/>
      <c r="R195" s="3"/>
      <c r="S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</row>
    <row r="196" customFormat="false" ht="11.25" hidden="false" customHeight="false" outlineLevel="0" collapsed="false">
      <c r="A196" s="3"/>
      <c r="B196" s="3"/>
      <c r="C196" s="3"/>
      <c r="D196" s="3"/>
      <c r="R196" s="3"/>
      <c r="S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</row>
    <row r="197" customFormat="false" ht="11.25" hidden="false" customHeight="false" outlineLevel="0" collapsed="false">
      <c r="A197" s="3"/>
      <c r="B197" s="3"/>
      <c r="C197" s="3"/>
      <c r="D197" s="3"/>
      <c r="R197" s="3"/>
      <c r="S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</row>
    <row r="198" customFormat="false" ht="11.25" hidden="false" customHeight="false" outlineLevel="0" collapsed="false">
      <c r="A198" s="3"/>
      <c r="B198" s="3"/>
      <c r="C198" s="3"/>
      <c r="D198" s="3"/>
      <c r="R198" s="3"/>
      <c r="S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</row>
    <row r="199" customFormat="false" ht="11.25" hidden="false" customHeight="false" outlineLevel="0" collapsed="false">
      <c r="A199" s="3"/>
      <c r="B199" s="3"/>
      <c r="C199" s="3"/>
      <c r="D199" s="3"/>
      <c r="R199" s="3"/>
      <c r="S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</row>
    <row r="200" customFormat="false" ht="11.25" hidden="false" customHeight="false" outlineLevel="0" collapsed="false">
      <c r="A200" s="3"/>
      <c r="B200" s="3"/>
      <c r="C200" s="3"/>
      <c r="D200" s="3"/>
      <c r="R200" s="3"/>
      <c r="S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</row>
    <row r="201" customFormat="false" ht="11.25" hidden="false" customHeight="false" outlineLevel="0" collapsed="false">
      <c r="A201" s="3"/>
      <c r="B201" s="3"/>
      <c r="C201" s="3"/>
      <c r="D201" s="3"/>
      <c r="R201" s="3"/>
      <c r="S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</row>
    <row r="202" customFormat="false" ht="11.25" hidden="false" customHeight="false" outlineLevel="0" collapsed="false">
      <c r="A202" s="3"/>
      <c r="B202" s="3"/>
      <c r="C202" s="3"/>
      <c r="D202" s="3"/>
      <c r="R202" s="3"/>
      <c r="S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</row>
    <row r="203" customFormat="false" ht="11.25" hidden="false" customHeight="false" outlineLevel="0" collapsed="false">
      <c r="A203" s="3"/>
      <c r="B203" s="3"/>
      <c r="C203" s="3"/>
      <c r="D203" s="3"/>
      <c r="R203" s="3"/>
      <c r="S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</row>
    <row r="204" customFormat="false" ht="11.25" hidden="false" customHeight="false" outlineLevel="0" collapsed="false">
      <c r="A204" s="3"/>
      <c r="B204" s="3"/>
      <c r="C204" s="3"/>
      <c r="D204" s="3"/>
      <c r="R204" s="3"/>
      <c r="S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</row>
    <row r="205" customFormat="false" ht="11.25" hidden="false" customHeight="false" outlineLevel="0" collapsed="false">
      <c r="A205" s="3"/>
      <c r="B205" s="3"/>
      <c r="C205" s="3"/>
      <c r="D205" s="3"/>
      <c r="R205" s="3"/>
      <c r="S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</row>
    <row r="206" customFormat="false" ht="11.25" hidden="false" customHeight="false" outlineLevel="0" collapsed="false">
      <c r="A206" s="3"/>
      <c r="B206" s="3"/>
      <c r="C206" s="3"/>
      <c r="D206" s="3"/>
      <c r="R206" s="3"/>
      <c r="S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  <c r="IW206" s="3"/>
    </row>
    <row r="207" customFormat="false" ht="11.25" hidden="false" customHeight="false" outlineLevel="0" collapsed="false">
      <c r="A207" s="3"/>
      <c r="B207" s="3"/>
      <c r="C207" s="3"/>
      <c r="D207" s="3"/>
      <c r="R207" s="3"/>
      <c r="S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  <c r="IW207" s="3"/>
    </row>
    <row r="208" customFormat="false" ht="11.25" hidden="false" customHeight="false" outlineLevel="0" collapsed="false">
      <c r="A208" s="3"/>
      <c r="B208" s="3"/>
      <c r="C208" s="3"/>
      <c r="D208" s="3"/>
      <c r="R208" s="3"/>
      <c r="S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  <c r="IV208" s="3"/>
      <c r="IW208" s="3"/>
    </row>
    <row r="209" customFormat="false" ht="11.25" hidden="false" customHeight="false" outlineLevel="0" collapsed="false">
      <c r="A209" s="3"/>
      <c r="B209" s="3"/>
      <c r="C209" s="3"/>
      <c r="D209" s="3"/>
      <c r="R209" s="3"/>
      <c r="S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  <c r="IV209" s="3"/>
      <c r="IW209" s="3"/>
    </row>
    <row r="210" customFormat="false" ht="11.25" hidden="false" customHeight="false" outlineLevel="0" collapsed="false">
      <c r="A210" s="3"/>
      <c r="B210" s="3"/>
      <c r="C210" s="3"/>
      <c r="D210" s="3"/>
      <c r="R210" s="3"/>
      <c r="S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  <c r="IW210" s="3"/>
    </row>
    <row r="211" customFormat="false" ht="11.25" hidden="false" customHeight="false" outlineLevel="0" collapsed="false">
      <c r="A211" s="3"/>
      <c r="B211" s="3"/>
      <c r="C211" s="3"/>
      <c r="D211" s="3"/>
      <c r="R211" s="3"/>
      <c r="S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  <c r="IV211" s="3"/>
      <c r="IW211" s="3"/>
    </row>
    <row r="212" customFormat="false" ht="11.25" hidden="false" customHeight="false" outlineLevel="0" collapsed="false">
      <c r="A212" s="3"/>
      <c r="B212" s="3"/>
      <c r="C212" s="3"/>
      <c r="D212" s="3"/>
      <c r="R212" s="3"/>
      <c r="S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  <c r="IV212" s="3"/>
      <c r="IW212" s="3"/>
    </row>
    <row r="213" customFormat="false" ht="11.25" hidden="false" customHeight="false" outlineLevel="0" collapsed="false">
      <c r="A213" s="3"/>
      <c r="B213" s="3"/>
      <c r="C213" s="3"/>
      <c r="D213" s="3"/>
      <c r="R213" s="3"/>
      <c r="S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  <c r="IV213" s="3"/>
      <c r="IW213" s="3"/>
    </row>
    <row r="214" customFormat="false" ht="11.25" hidden="false" customHeight="false" outlineLevel="0" collapsed="false">
      <c r="A214" s="3"/>
      <c r="B214" s="3"/>
      <c r="C214" s="3"/>
      <c r="D214" s="3"/>
      <c r="R214" s="3"/>
      <c r="S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  <c r="IV214" s="3"/>
      <c r="IW214" s="3"/>
    </row>
    <row r="215" customFormat="false" ht="11.25" hidden="false" customHeight="false" outlineLevel="0" collapsed="false">
      <c r="A215" s="3"/>
      <c r="B215" s="3"/>
      <c r="C215" s="3"/>
      <c r="D215" s="3"/>
      <c r="R215" s="3"/>
      <c r="S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  <c r="IV215" s="3"/>
      <c r="IW215" s="3"/>
    </row>
    <row r="216" customFormat="false" ht="11.25" hidden="false" customHeight="false" outlineLevel="0" collapsed="false">
      <c r="A216" s="3"/>
      <c r="B216" s="3"/>
      <c r="C216" s="3"/>
      <c r="D216" s="3"/>
      <c r="R216" s="3"/>
      <c r="S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  <c r="IV216" s="3"/>
      <c r="IW216" s="3"/>
    </row>
    <row r="217" customFormat="false" ht="11.25" hidden="false" customHeight="false" outlineLevel="0" collapsed="false">
      <c r="A217" s="3"/>
      <c r="B217" s="3"/>
      <c r="C217" s="3"/>
      <c r="D217" s="3"/>
      <c r="R217" s="3"/>
      <c r="S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  <c r="IV217" s="3"/>
      <c r="IW217" s="3"/>
    </row>
    <row r="218" customFormat="false" ht="11.25" hidden="false" customHeight="false" outlineLevel="0" collapsed="false">
      <c r="A218" s="3"/>
      <c r="B218" s="3"/>
      <c r="C218" s="3"/>
      <c r="D218" s="3"/>
      <c r="R218" s="3"/>
      <c r="S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  <c r="IV218" s="3"/>
      <c r="IW218" s="3"/>
    </row>
    <row r="219" customFormat="false" ht="11.25" hidden="false" customHeight="false" outlineLevel="0" collapsed="false">
      <c r="A219" s="3"/>
      <c r="B219" s="3"/>
      <c r="C219" s="3"/>
      <c r="D219" s="3"/>
      <c r="R219" s="3"/>
      <c r="S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  <c r="IV219" s="3"/>
      <c r="IW219" s="3"/>
    </row>
    <row r="220" customFormat="false" ht="11.25" hidden="false" customHeight="false" outlineLevel="0" collapsed="false">
      <c r="A220" s="3"/>
      <c r="B220" s="3"/>
      <c r="C220" s="3"/>
      <c r="D220" s="3"/>
      <c r="R220" s="3"/>
      <c r="S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  <c r="IV220" s="3"/>
      <c r="IW220" s="3"/>
    </row>
    <row r="221" customFormat="false" ht="11.25" hidden="false" customHeight="false" outlineLevel="0" collapsed="false">
      <c r="A221" s="3"/>
      <c r="B221" s="3"/>
      <c r="C221" s="3"/>
      <c r="D221" s="3"/>
      <c r="R221" s="3"/>
      <c r="S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  <c r="IV221" s="3"/>
      <c r="IW221" s="3"/>
    </row>
    <row r="222" customFormat="false" ht="11.25" hidden="false" customHeight="false" outlineLevel="0" collapsed="false">
      <c r="A222" s="3"/>
      <c r="B222" s="3"/>
      <c r="C222" s="3"/>
      <c r="D222" s="3"/>
      <c r="R222" s="3"/>
      <c r="S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  <c r="IV222" s="3"/>
      <c r="IW222" s="3"/>
    </row>
    <row r="223" customFormat="false" ht="11.25" hidden="false" customHeight="false" outlineLevel="0" collapsed="false">
      <c r="A223" s="3"/>
      <c r="B223" s="3"/>
      <c r="C223" s="3"/>
      <c r="D223" s="3"/>
      <c r="R223" s="3"/>
      <c r="S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  <c r="IV223" s="3"/>
      <c r="IW223" s="3"/>
    </row>
    <row r="224" customFormat="false" ht="11.25" hidden="false" customHeight="false" outlineLevel="0" collapsed="false">
      <c r="A224" s="3"/>
      <c r="B224" s="3"/>
      <c r="C224" s="3"/>
      <c r="D224" s="3"/>
      <c r="R224" s="3"/>
      <c r="S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  <c r="IV224" s="3"/>
      <c r="IW224" s="3"/>
    </row>
    <row r="225" customFormat="false" ht="11.25" hidden="false" customHeight="false" outlineLevel="0" collapsed="false">
      <c r="A225" s="3"/>
      <c r="B225" s="3"/>
      <c r="C225" s="3"/>
      <c r="D225" s="3"/>
      <c r="R225" s="3"/>
      <c r="S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  <c r="IW225" s="3"/>
    </row>
    <row r="226" customFormat="false" ht="11.25" hidden="false" customHeight="false" outlineLevel="0" collapsed="false">
      <c r="A226" s="3"/>
      <c r="B226" s="3"/>
      <c r="C226" s="3"/>
      <c r="D226" s="3"/>
      <c r="R226" s="3"/>
      <c r="S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  <c r="IW226" s="3"/>
    </row>
    <row r="227" customFormat="false" ht="11.25" hidden="false" customHeight="false" outlineLevel="0" collapsed="false">
      <c r="A227" s="3"/>
      <c r="B227" s="3"/>
      <c r="C227" s="3"/>
      <c r="D227" s="3"/>
      <c r="R227" s="3"/>
      <c r="S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  <c r="IW227" s="3"/>
    </row>
    <row r="228" customFormat="false" ht="11.25" hidden="false" customHeight="false" outlineLevel="0" collapsed="false">
      <c r="A228" s="3"/>
      <c r="B228" s="3"/>
      <c r="C228" s="3"/>
      <c r="D228" s="3"/>
      <c r="R228" s="3"/>
      <c r="S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  <c r="IV228" s="3"/>
      <c r="IW228" s="3"/>
    </row>
    <row r="229" customFormat="false" ht="11.25" hidden="false" customHeight="false" outlineLevel="0" collapsed="false">
      <c r="A229" s="3"/>
      <c r="B229" s="3"/>
      <c r="C229" s="3"/>
      <c r="D229" s="3"/>
      <c r="R229" s="3"/>
      <c r="S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  <c r="IV229" s="3"/>
      <c r="IW229" s="3"/>
    </row>
    <row r="230" customFormat="false" ht="11.25" hidden="false" customHeight="false" outlineLevel="0" collapsed="false">
      <c r="A230" s="3"/>
      <c r="B230" s="3"/>
      <c r="C230" s="3"/>
      <c r="D230" s="3"/>
      <c r="R230" s="3"/>
      <c r="S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  <c r="IV230" s="3"/>
      <c r="IW230" s="3"/>
    </row>
    <row r="231" customFormat="false" ht="11.25" hidden="false" customHeight="false" outlineLevel="0" collapsed="false">
      <c r="A231" s="3"/>
      <c r="B231" s="3"/>
      <c r="C231" s="3"/>
      <c r="D231" s="3"/>
      <c r="R231" s="3"/>
      <c r="S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  <c r="IV231" s="3"/>
      <c r="IW231" s="3"/>
    </row>
    <row r="232" customFormat="false" ht="11.25" hidden="false" customHeight="false" outlineLevel="0" collapsed="false">
      <c r="A232" s="3"/>
      <c r="B232" s="3"/>
      <c r="C232" s="3"/>
      <c r="D232" s="3"/>
      <c r="R232" s="3"/>
      <c r="S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  <c r="IV232" s="3"/>
      <c r="IW232" s="3"/>
    </row>
    <row r="233" customFormat="false" ht="11.25" hidden="false" customHeight="false" outlineLevel="0" collapsed="false">
      <c r="A233" s="3"/>
      <c r="B233" s="3"/>
      <c r="C233" s="3"/>
      <c r="D233" s="3"/>
      <c r="R233" s="3"/>
      <c r="S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  <c r="IV233" s="3"/>
      <c r="IW233" s="3"/>
    </row>
    <row r="234" customFormat="false" ht="11.25" hidden="false" customHeight="false" outlineLevel="0" collapsed="false">
      <c r="A234" s="3"/>
      <c r="B234" s="3"/>
      <c r="C234" s="3"/>
      <c r="D234" s="3"/>
      <c r="R234" s="3"/>
      <c r="S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  <c r="IV234" s="3"/>
      <c r="IW234" s="3"/>
    </row>
    <row r="235" customFormat="false" ht="11.25" hidden="false" customHeight="false" outlineLevel="0" collapsed="false">
      <c r="A235" s="3"/>
      <c r="B235" s="3"/>
      <c r="C235" s="3"/>
      <c r="D235" s="3"/>
      <c r="R235" s="3"/>
      <c r="S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  <c r="IV235" s="3"/>
      <c r="IW235" s="3"/>
    </row>
    <row r="236" customFormat="false" ht="11.25" hidden="false" customHeight="false" outlineLevel="0" collapsed="false">
      <c r="A236" s="3"/>
      <c r="B236" s="3"/>
      <c r="C236" s="3"/>
      <c r="D236" s="3"/>
      <c r="R236" s="3"/>
      <c r="S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  <c r="IV236" s="3"/>
      <c r="IW236" s="3"/>
    </row>
    <row r="237" customFormat="false" ht="11.25" hidden="false" customHeight="false" outlineLevel="0" collapsed="false">
      <c r="A237" s="3"/>
      <c r="B237" s="3"/>
      <c r="C237" s="3"/>
      <c r="D237" s="3"/>
      <c r="R237" s="3"/>
      <c r="S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  <c r="IV237" s="3"/>
      <c r="IW237" s="3"/>
    </row>
    <row r="238" customFormat="false" ht="11.25" hidden="false" customHeight="false" outlineLevel="0" collapsed="false">
      <c r="A238" s="3"/>
      <c r="B238" s="3"/>
      <c r="C238" s="3"/>
      <c r="D238" s="3"/>
      <c r="R238" s="3"/>
      <c r="S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  <c r="IV238" s="3"/>
      <c r="IW238" s="3"/>
    </row>
    <row r="239" customFormat="false" ht="11.25" hidden="false" customHeight="false" outlineLevel="0" collapsed="false">
      <c r="A239" s="3"/>
      <c r="B239" s="3"/>
      <c r="C239" s="3"/>
      <c r="D239" s="3"/>
      <c r="R239" s="3"/>
      <c r="S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  <c r="IV239" s="3"/>
      <c r="IW239" s="3"/>
    </row>
    <row r="240" customFormat="false" ht="11.25" hidden="false" customHeight="false" outlineLevel="0" collapsed="false">
      <c r="A240" s="3"/>
      <c r="B240" s="3"/>
      <c r="C240" s="3"/>
      <c r="D240" s="3"/>
      <c r="R240" s="3"/>
      <c r="S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  <c r="IV240" s="3"/>
      <c r="IW240" s="3"/>
    </row>
    <row r="241" customFormat="false" ht="11.25" hidden="false" customHeight="false" outlineLevel="0" collapsed="false">
      <c r="A241" s="3"/>
      <c r="B241" s="3"/>
      <c r="C241" s="3"/>
      <c r="D241" s="3"/>
      <c r="R241" s="3"/>
      <c r="S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  <c r="IV241" s="3"/>
      <c r="IW241" s="3"/>
    </row>
    <row r="242" customFormat="false" ht="11.25" hidden="false" customHeight="false" outlineLevel="0" collapsed="false">
      <c r="A242" s="3"/>
      <c r="B242" s="3"/>
      <c r="C242" s="3"/>
      <c r="D242" s="3"/>
      <c r="R242" s="3"/>
      <c r="S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  <c r="IV242" s="3"/>
      <c r="IW242" s="3"/>
    </row>
    <row r="243" customFormat="false" ht="11.25" hidden="false" customHeight="false" outlineLevel="0" collapsed="false">
      <c r="A243" s="3"/>
      <c r="B243" s="3"/>
      <c r="C243" s="3"/>
      <c r="D243" s="3"/>
      <c r="R243" s="3"/>
      <c r="S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  <c r="IV243" s="3"/>
      <c r="IW243" s="3"/>
    </row>
    <row r="244" customFormat="false" ht="11.25" hidden="false" customHeight="false" outlineLevel="0" collapsed="false">
      <c r="A244" s="3"/>
      <c r="B244" s="3"/>
      <c r="C244" s="3"/>
      <c r="D244" s="3"/>
      <c r="R244" s="3"/>
      <c r="S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  <c r="IV244" s="3"/>
      <c r="IW244" s="3"/>
    </row>
    <row r="245" customFormat="false" ht="11.25" hidden="false" customHeight="false" outlineLevel="0" collapsed="false">
      <c r="A245" s="3"/>
      <c r="B245" s="3"/>
      <c r="C245" s="3"/>
      <c r="D245" s="3"/>
      <c r="R245" s="3"/>
      <c r="S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  <c r="IV245" s="3"/>
      <c r="IW245" s="3"/>
    </row>
    <row r="246" customFormat="false" ht="11.25" hidden="false" customHeight="false" outlineLevel="0" collapsed="false">
      <c r="A246" s="3"/>
      <c r="B246" s="3"/>
      <c r="C246" s="3"/>
      <c r="D246" s="3"/>
      <c r="R246" s="3"/>
      <c r="S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</row>
    <row r="247" customFormat="false" ht="11.25" hidden="false" customHeight="false" outlineLevel="0" collapsed="false">
      <c r="A247" s="3"/>
      <c r="B247" s="3"/>
      <c r="C247" s="3"/>
      <c r="D247" s="3"/>
      <c r="R247" s="3"/>
      <c r="S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  <c r="IV247" s="3"/>
      <c r="IW247" s="3"/>
    </row>
    <row r="248" customFormat="false" ht="11.25" hidden="false" customHeight="false" outlineLevel="0" collapsed="false">
      <c r="A248" s="3"/>
      <c r="B248" s="3"/>
      <c r="C248" s="3"/>
      <c r="D248" s="3"/>
      <c r="R248" s="3"/>
      <c r="S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  <c r="IV248" s="3"/>
      <c r="IW248" s="3"/>
    </row>
    <row r="249" customFormat="false" ht="11.25" hidden="false" customHeight="false" outlineLevel="0" collapsed="false">
      <c r="A249" s="3"/>
      <c r="B249" s="3"/>
      <c r="C249" s="3"/>
      <c r="D249" s="3"/>
      <c r="R249" s="3"/>
      <c r="S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  <c r="IV249" s="3"/>
      <c r="IW249" s="3"/>
    </row>
    <row r="250" customFormat="false" ht="11.25" hidden="false" customHeight="false" outlineLevel="0" collapsed="false">
      <c r="A250" s="3"/>
      <c r="B250" s="3"/>
      <c r="C250" s="3"/>
      <c r="D250" s="3"/>
      <c r="R250" s="3"/>
      <c r="S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  <c r="IV250" s="3"/>
      <c r="IW250" s="3"/>
    </row>
    <row r="251" customFormat="false" ht="11.25" hidden="false" customHeight="false" outlineLevel="0" collapsed="false">
      <c r="A251" s="3"/>
      <c r="B251" s="3"/>
      <c r="C251" s="3"/>
      <c r="D251" s="3"/>
      <c r="R251" s="3"/>
      <c r="S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  <c r="IV251" s="3"/>
      <c r="IW251" s="3"/>
    </row>
    <row r="252" customFormat="false" ht="11.25" hidden="false" customHeight="false" outlineLevel="0" collapsed="false">
      <c r="A252" s="3"/>
      <c r="B252" s="3"/>
      <c r="C252" s="3"/>
      <c r="D252" s="3"/>
      <c r="R252" s="3"/>
      <c r="S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  <c r="IV252" s="3"/>
      <c r="IW252" s="3"/>
    </row>
    <row r="253" customFormat="false" ht="11.25" hidden="false" customHeight="false" outlineLevel="0" collapsed="false">
      <c r="A253" s="3"/>
      <c r="B253" s="3"/>
      <c r="C253" s="3"/>
      <c r="D253" s="3"/>
      <c r="R253" s="3"/>
      <c r="S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  <c r="IV253" s="3"/>
      <c r="IW253" s="3"/>
    </row>
    <row r="254" customFormat="false" ht="11.25" hidden="false" customHeight="false" outlineLevel="0" collapsed="false">
      <c r="A254" s="3"/>
      <c r="B254" s="3"/>
      <c r="C254" s="3"/>
      <c r="D254" s="3"/>
      <c r="R254" s="3"/>
      <c r="S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  <c r="IV254" s="3"/>
      <c r="IW254" s="3"/>
    </row>
    <row r="255" customFormat="false" ht="11.25" hidden="false" customHeight="false" outlineLevel="0" collapsed="false">
      <c r="A255" s="3"/>
      <c r="B255" s="3"/>
      <c r="C255" s="3"/>
      <c r="D255" s="3"/>
      <c r="R255" s="3"/>
      <c r="S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  <c r="IV255" s="3"/>
      <c r="IW255" s="3"/>
    </row>
    <row r="256" customFormat="false" ht="11.25" hidden="false" customHeight="false" outlineLevel="0" collapsed="false">
      <c r="A256" s="3"/>
      <c r="B256" s="3"/>
      <c r="C256" s="3"/>
      <c r="D256" s="3"/>
      <c r="R256" s="3"/>
      <c r="S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  <c r="IV256" s="3"/>
      <c r="IW256" s="3"/>
    </row>
    <row r="257" customFormat="false" ht="11.25" hidden="false" customHeight="false" outlineLevel="0" collapsed="false">
      <c r="A257" s="3"/>
      <c r="B257" s="3"/>
      <c r="C257" s="3"/>
      <c r="D257" s="3"/>
      <c r="R257" s="3"/>
      <c r="S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  <c r="IV257" s="3"/>
      <c r="IW257" s="3"/>
    </row>
    <row r="258" customFormat="false" ht="11.25" hidden="false" customHeight="false" outlineLevel="0" collapsed="false">
      <c r="A258" s="3"/>
      <c r="B258" s="3"/>
      <c r="C258" s="3"/>
      <c r="D258" s="3"/>
      <c r="R258" s="3"/>
      <c r="S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  <c r="IV258" s="3"/>
      <c r="IW258" s="3"/>
    </row>
    <row r="259" customFormat="false" ht="11.25" hidden="false" customHeight="false" outlineLevel="0" collapsed="false">
      <c r="A259" s="3"/>
      <c r="B259" s="3"/>
      <c r="C259" s="3"/>
      <c r="D259" s="3"/>
      <c r="R259" s="3"/>
      <c r="S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  <c r="IV259" s="3"/>
      <c r="IW259" s="3"/>
    </row>
    <row r="260" customFormat="false" ht="11.25" hidden="false" customHeight="false" outlineLevel="0" collapsed="false">
      <c r="A260" s="3"/>
      <c r="B260" s="3"/>
      <c r="C260" s="3"/>
      <c r="D260" s="3"/>
      <c r="R260" s="3"/>
      <c r="S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  <c r="IV260" s="3"/>
      <c r="IW260" s="3"/>
    </row>
    <row r="261" customFormat="false" ht="11.25" hidden="false" customHeight="false" outlineLevel="0" collapsed="false">
      <c r="A261" s="3"/>
      <c r="B261" s="3"/>
      <c r="C261" s="3"/>
      <c r="D261" s="3"/>
      <c r="R261" s="3"/>
      <c r="S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  <c r="IV261" s="3"/>
      <c r="IW261" s="3"/>
    </row>
    <row r="262" customFormat="false" ht="11.25" hidden="false" customHeight="false" outlineLevel="0" collapsed="false">
      <c r="A262" s="3"/>
      <c r="B262" s="3"/>
      <c r="C262" s="3"/>
      <c r="D262" s="3"/>
      <c r="R262" s="3"/>
      <c r="S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  <c r="IV262" s="3"/>
      <c r="IW262" s="3"/>
    </row>
    <row r="263" customFormat="false" ht="11.25" hidden="false" customHeight="false" outlineLevel="0" collapsed="false">
      <c r="A263" s="3"/>
      <c r="B263" s="3"/>
      <c r="C263" s="3"/>
      <c r="D263" s="3"/>
      <c r="R263" s="3"/>
      <c r="S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  <c r="IV263" s="3"/>
      <c r="IW263" s="3"/>
    </row>
    <row r="264" customFormat="false" ht="11.25" hidden="false" customHeight="false" outlineLevel="0" collapsed="false">
      <c r="A264" s="3"/>
      <c r="B264" s="3"/>
      <c r="C264" s="3"/>
      <c r="D264" s="3"/>
      <c r="R264" s="3"/>
      <c r="S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  <c r="IV264" s="3"/>
      <c r="IW264" s="3"/>
    </row>
    <row r="265" customFormat="false" ht="11.25" hidden="false" customHeight="false" outlineLevel="0" collapsed="false">
      <c r="A265" s="3"/>
      <c r="B265" s="3"/>
      <c r="C265" s="3"/>
      <c r="D265" s="3"/>
      <c r="R265" s="3"/>
      <c r="S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  <c r="IV265" s="3"/>
      <c r="IW265" s="3"/>
    </row>
    <row r="266" customFormat="false" ht="11.25" hidden="false" customHeight="false" outlineLevel="0" collapsed="false">
      <c r="A266" s="3"/>
      <c r="B266" s="3"/>
      <c r="C266" s="3"/>
      <c r="D266" s="3"/>
      <c r="R266" s="3"/>
      <c r="S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  <c r="IV266" s="3"/>
      <c r="IW266" s="3"/>
    </row>
    <row r="267" customFormat="false" ht="11.25" hidden="false" customHeight="false" outlineLevel="0" collapsed="false">
      <c r="A267" s="3"/>
      <c r="B267" s="3"/>
      <c r="C267" s="3"/>
      <c r="D267" s="3"/>
      <c r="R267" s="3"/>
      <c r="S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  <c r="IV267" s="3"/>
      <c r="IW267" s="3"/>
    </row>
    <row r="268" customFormat="false" ht="11.25" hidden="false" customHeight="false" outlineLevel="0" collapsed="false">
      <c r="A268" s="3"/>
      <c r="B268" s="3"/>
      <c r="C268" s="3"/>
      <c r="D268" s="3"/>
      <c r="R268" s="3"/>
      <c r="S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  <c r="IV268" s="3"/>
      <c r="IW268" s="3"/>
    </row>
    <row r="269" customFormat="false" ht="11.25" hidden="false" customHeight="false" outlineLevel="0" collapsed="false">
      <c r="A269" s="3"/>
      <c r="B269" s="3"/>
      <c r="C269" s="3"/>
      <c r="D269" s="3"/>
      <c r="R269" s="3"/>
      <c r="S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  <c r="IV269" s="3"/>
      <c r="IW269" s="3"/>
    </row>
    <row r="270" customFormat="false" ht="11.25" hidden="false" customHeight="false" outlineLevel="0" collapsed="false">
      <c r="A270" s="3"/>
      <c r="B270" s="3"/>
      <c r="C270" s="3"/>
      <c r="D270" s="3"/>
      <c r="R270" s="3"/>
      <c r="S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</row>
    <row r="271" customFormat="false" ht="11.25" hidden="false" customHeight="false" outlineLevel="0" collapsed="false">
      <c r="A271" s="3"/>
      <c r="B271" s="3"/>
      <c r="C271" s="3"/>
      <c r="D271" s="3"/>
      <c r="R271" s="3"/>
      <c r="S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</row>
    <row r="272" customFormat="false" ht="11.25" hidden="false" customHeight="false" outlineLevel="0" collapsed="false">
      <c r="A272" s="3"/>
      <c r="B272" s="3"/>
      <c r="C272" s="3"/>
      <c r="D272" s="3"/>
      <c r="R272" s="3"/>
      <c r="S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  <c r="IV272" s="3"/>
      <c r="IW272" s="3"/>
    </row>
    <row r="273" customFormat="false" ht="11.25" hidden="false" customHeight="false" outlineLevel="0" collapsed="false">
      <c r="A273" s="3"/>
      <c r="B273" s="3"/>
      <c r="C273" s="3"/>
      <c r="D273" s="3"/>
      <c r="R273" s="3"/>
      <c r="S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  <c r="IV273" s="3"/>
      <c r="IW273" s="3"/>
    </row>
    <row r="274" customFormat="false" ht="11.25" hidden="false" customHeight="false" outlineLevel="0" collapsed="false">
      <c r="A274" s="3"/>
      <c r="B274" s="3"/>
      <c r="C274" s="3"/>
      <c r="D274" s="3"/>
      <c r="R274" s="3"/>
      <c r="S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</row>
    <row r="275" customFormat="false" ht="11.25" hidden="false" customHeight="false" outlineLevel="0" collapsed="false">
      <c r="A275" s="3"/>
      <c r="B275" s="3"/>
      <c r="C275" s="3"/>
      <c r="D275" s="3"/>
      <c r="R275" s="3"/>
      <c r="S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  <c r="IV275" s="3"/>
      <c r="IW275" s="3"/>
    </row>
    <row r="276" customFormat="false" ht="11.25" hidden="false" customHeight="false" outlineLevel="0" collapsed="false">
      <c r="A276" s="3"/>
      <c r="B276" s="3"/>
      <c r="C276" s="3"/>
      <c r="D276" s="3"/>
      <c r="R276" s="3"/>
      <c r="S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  <c r="IV276" s="3"/>
      <c r="IW276" s="3"/>
    </row>
    <row r="277" customFormat="false" ht="11.25" hidden="false" customHeight="false" outlineLevel="0" collapsed="false">
      <c r="A277" s="3"/>
      <c r="B277" s="3"/>
      <c r="C277" s="3"/>
      <c r="D277" s="3"/>
      <c r="R277" s="3"/>
      <c r="S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  <c r="IV277" s="3"/>
      <c r="IW277" s="3"/>
    </row>
    <row r="278" customFormat="false" ht="11.25" hidden="false" customHeight="false" outlineLevel="0" collapsed="false">
      <c r="A278" s="3"/>
      <c r="B278" s="3"/>
      <c r="C278" s="3"/>
      <c r="D278" s="3"/>
      <c r="R278" s="3"/>
      <c r="S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  <c r="IV278" s="3"/>
      <c r="IW278" s="3"/>
    </row>
    <row r="279" customFormat="false" ht="11.25" hidden="false" customHeight="false" outlineLevel="0" collapsed="false">
      <c r="A279" s="3"/>
      <c r="B279" s="3"/>
      <c r="C279" s="3"/>
      <c r="D279" s="3"/>
      <c r="R279" s="3"/>
      <c r="S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  <c r="IV279" s="3"/>
      <c r="IW279" s="3"/>
    </row>
    <row r="280" customFormat="false" ht="11.25" hidden="false" customHeight="false" outlineLevel="0" collapsed="false">
      <c r="A280" s="3"/>
      <c r="B280" s="3"/>
      <c r="C280" s="3"/>
      <c r="D280" s="3"/>
      <c r="R280" s="3"/>
      <c r="S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  <c r="IW280" s="3"/>
    </row>
    <row r="281" customFormat="false" ht="11.25" hidden="false" customHeight="false" outlineLevel="0" collapsed="false">
      <c r="A281" s="3"/>
      <c r="B281" s="3"/>
      <c r="C281" s="3"/>
      <c r="D281" s="3"/>
      <c r="R281" s="3"/>
      <c r="S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  <c r="IV281" s="3"/>
      <c r="IW281" s="3"/>
    </row>
    <row r="282" customFormat="false" ht="11.25" hidden="false" customHeight="false" outlineLevel="0" collapsed="false">
      <c r="A282" s="3"/>
      <c r="B282" s="3"/>
      <c r="C282" s="3"/>
      <c r="D282" s="3"/>
      <c r="R282" s="3"/>
      <c r="S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  <c r="IV282" s="3"/>
      <c r="IW282" s="3"/>
    </row>
    <row r="283" customFormat="false" ht="11.25" hidden="false" customHeight="false" outlineLevel="0" collapsed="false">
      <c r="A283" s="3"/>
      <c r="B283" s="3"/>
      <c r="C283" s="3"/>
      <c r="D283" s="3"/>
      <c r="R283" s="3"/>
      <c r="S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  <c r="IV283" s="3"/>
      <c r="IW283" s="3"/>
    </row>
    <row r="284" customFormat="false" ht="11.25" hidden="false" customHeight="false" outlineLevel="0" collapsed="false">
      <c r="A284" s="3"/>
      <c r="B284" s="3"/>
      <c r="C284" s="3"/>
      <c r="D284" s="3"/>
      <c r="R284" s="3"/>
      <c r="S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  <c r="IV284" s="3"/>
      <c r="IW284" s="3"/>
    </row>
    <row r="285" customFormat="false" ht="11.25" hidden="false" customHeight="false" outlineLevel="0" collapsed="false">
      <c r="A285" s="3"/>
      <c r="B285" s="3"/>
      <c r="C285" s="3"/>
      <c r="D285" s="3"/>
      <c r="R285" s="3"/>
      <c r="S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  <c r="IV285" s="3"/>
      <c r="IW285" s="3"/>
    </row>
    <row r="286" customFormat="false" ht="11.25" hidden="false" customHeight="false" outlineLevel="0" collapsed="false">
      <c r="A286" s="3"/>
      <c r="B286" s="3"/>
      <c r="C286" s="3"/>
      <c r="D286" s="3"/>
      <c r="R286" s="3"/>
      <c r="S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  <c r="IV286" s="3"/>
      <c r="IW286" s="3"/>
    </row>
    <row r="287" customFormat="false" ht="11.25" hidden="false" customHeight="false" outlineLevel="0" collapsed="false">
      <c r="A287" s="3"/>
      <c r="B287" s="3"/>
      <c r="C287" s="3"/>
      <c r="D287" s="3"/>
      <c r="R287" s="3"/>
      <c r="S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  <c r="IV287" s="3"/>
      <c r="IW287" s="3"/>
    </row>
    <row r="288" customFormat="false" ht="11.25" hidden="false" customHeight="false" outlineLevel="0" collapsed="false">
      <c r="A288" s="3"/>
      <c r="B288" s="3"/>
      <c r="C288" s="3"/>
      <c r="D288" s="3"/>
      <c r="R288" s="3"/>
      <c r="S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  <c r="IV288" s="3"/>
      <c r="IW288" s="3"/>
    </row>
    <row r="289" customFormat="false" ht="11.25" hidden="false" customHeight="false" outlineLevel="0" collapsed="false">
      <c r="A289" s="3"/>
      <c r="B289" s="3"/>
      <c r="C289" s="3"/>
      <c r="D289" s="3"/>
      <c r="R289" s="3"/>
      <c r="S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  <c r="IV289" s="3"/>
      <c r="IW289" s="3"/>
    </row>
    <row r="290" customFormat="false" ht="11.25" hidden="false" customHeight="false" outlineLevel="0" collapsed="false">
      <c r="A290" s="3"/>
      <c r="B290" s="3"/>
      <c r="C290" s="3"/>
      <c r="D290" s="3"/>
      <c r="R290" s="3"/>
      <c r="S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  <c r="IV290" s="3"/>
      <c r="IW290" s="3"/>
    </row>
    <row r="291" customFormat="false" ht="11.25" hidden="false" customHeight="false" outlineLevel="0" collapsed="false">
      <c r="A291" s="3"/>
      <c r="B291" s="3"/>
      <c r="C291" s="3"/>
      <c r="D291" s="3"/>
      <c r="R291" s="3"/>
      <c r="S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  <c r="IV291" s="3"/>
      <c r="IW291" s="3"/>
    </row>
    <row r="292" customFormat="false" ht="11.25" hidden="false" customHeight="false" outlineLevel="0" collapsed="false">
      <c r="A292" s="3"/>
      <c r="B292" s="3"/>
      <c r="C292" s="3"/>
      <c r="D292" s="3"/>
      <c r="R292" s="3"/>
      <c r="S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  <c r="IV292" s="3"/>
      <c r="IW292" s="3"/>
    </row>
    <row r="293" customFormat="false" ht="11.25" hidden="false" customHeight="false" outlineLevel="0" collapsed="false">
      <c r="A293" s="3"/>
      <c r="B293" s="3"/>
      <c r="C293" s="3"/>
      <c r="D293" s="3"/>
      <c r="R293" s="3"/>
      <c r="S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  <c r="IV293" s="3"/>
      <c r="IW293" s="3"/>
    </row>
    <row r="294" customFormat="false" ht="11.25" hidden="false" customHeight="false" outlineLevel="0" collapsed="false">
      <c r="A294" s="3"/>
      <c r="B294" s="3"/>
      <c r="C294" s="3"/>
      <c r="D294" s="3"/>
      <c r="R294" s="3"/>
      <c r="S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  <c r="IV294" s="3"/>
      <c r="IW294" s="3"/>
    </row>
    <row r="295" customFormat="false" ht="11.25" hidden="false" customHeight="false" outlineLevel="0" collapsed="false">
      <c r="A295" s="3"/>
      <c r="B295" s="3"/>
      <c r="C295" s="3"/>
      <c r="D295" s="3"/>
      <c r="R295" s="3"/>
      <c r="S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  <c r="IV295" s="3"/>
      <c r="IW295" s="3"/>
    </row>
    <row r="296" customFormat="false" ht="11.25" hidden="false" customHeight="false" outlineLevel="0" collapsed="false">
      <c r="A296" s="3"/>
      <c r="B296" s="3"/>
      <c r="C296" s="3"/>
      <c r="D296" s="3"/>
      <c r="R296" s="3"/>
      <c r="S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  <c r="IV296" s="3"/>
      <c r="IW296" s="3"/>
    </row>
    <row r="297" customFormat="false" ht="11.25" hidden="false" customHeight="false" outlineLevel="0" collapsed="false">
      <c r="A297" s="3"/>
      <c r="B297" s="3"/>
      <c r="C297" s="3"/>
      <c r="D297" s="3"/>
      <c r="R297" s="3"/>
      <c r="S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  <c r="IV297" s="3"/>
      <c r="IW297" s="3"/>
    </row>
    <row r="298" customFormat="false" ht="11.25" hidden="false" customHeight="false" outlineLevel="0" collapsed="false">
      <c r="A298" s="3"/>
      <c r="B298" s="3"/>
      <c r="C298" s="3"/>
      <c r="D298" s="3"/>
      <c r="R298" s="3"/>
      <c r="S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  <c r="IV298" s="3"/>
      <c r="IW298" s="3"/>
    </row>
    <row r="299" customFormat="false" ht="11.25" hidden="false" customHeight="false" outlineLevel="0" collapsed="false">
      <c r="A299" s="3"/>
      <c r="B299" s="3"/>
      <c r="C299" s="3"/>
      <c r="D299" s="3"/>
      <c r="R299" s="3"/>
      <c r="S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  <c r="IV299" s="3"/>
      <c r="IW299" s="3"/>
    </row>
    <row r="300" customFormat="false" ht="11.25" hidden="false" customHeight="false" outlineLevel="0" collapsed="false">
      <c r="A300" s="3"/>
      <c r="B300" s="3"/>
      <c r="C300" s="3"/>
      <c r="D300" s="3"/>
      <c r="R300" s="3"/>
      <c r="S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  <c r="IV300" s="3"/>
      <c r="IW300" s="3"/>
    </row>
    <row r="301" customFormat="false" ht="11.25" hidden="false" customHeight="false" outlineLevel="0" collapsed="false">
      <c r="A301" s="3"/>
      <c r="B301" s="3"/>
      <c r="C301" s="3"/>
      <c r="D301" s="3"/>
      <c r="R301" s="3"/>
      <c r="S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  <c r="IV301" s="3"/>
      <c r="IW301" s="3"/>
    </row>
    <row r="302" customFormat="false" ht="11.25" hidden="false" customHeight="false" outlineLevel="0" collapsed="false">
      <c r="A302" s="3"/>
      <c r="B302" s="3"/>
      <c r="C302" s="3"/>
      <c r="D302" s="3"/>
      <c r="R302" s="3"/>
      <c r="S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  <c r="IV302" s="3"/>
      <c r="IW302" s="3"/>
    </row>
    <row r="303" customFormat="false" ht="11.25" hidden="false" customHeight="false" outlineLevel="0" collapsed="false">
      <c r="A303" s="3"/>
      <c r="B303" s="3"/>
      <c r="C303" s="3"/>
      <c r="D303" s="3"/>
      <c r="R303" s="3"/>
      <c r="S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  <c r="IV303" s="3"/>
      <c r="IW303" s="3"/>
    </row>
    <row r="304" customFormat="false" ht="11.25" hidden="false" customHeight="false" outlineLevel="0" collapsed="false">
      <c r="A304" s="3"/>
      <c r="B304" s="3"/>
      <c r="C304" s="3"/>
      <c r="D304" s="3"/>
      <c r="R304" s="3"/>
      <c r="S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  <c r="IV304" s="3"/>
      <c r="IW304" s="3"/>
    </row>
    <row r="305" customFormat="false" ht="11.25" hidden="false" customHeight="false" outlineLevel="0" collapsed="false">
      <c r="A305" s="3"/>
      <c r="B305" s="3"/>
      <c r="C305" s="3"/>
      <c r="D305" s="3"/>
      <c r="R305" s="3"/>
      <c r="S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  <c r="IV305" s="3"/>
      <c r="IW305" s="3"/>
    </row>
    <row r="306" customFormat="false" ht="11.25" hidden="false" customHeight="false" outlineLevel="0" collapsed="false">
      <c r="A306" s="3"/>
      <c r="B306" s="3"/>
      <c r="C306" s="3"/>
      <c r="D306" s="3"/>
      <c r="R306" s="3"/>
      <c r="S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  <c r="IV306" s="3"/>
      <c r="IW306" s="3"/>
    </row>
    <row r="307" customFormat="false" ht="11.25" hidden="false" customHeight="false" outlineLevel="0" collapsed="false">
      <c r="A307" s="3"/>
      <c r="B307" s="3"/>
      <c r="C307" s="3"/>
      <c r="D307" s="3"/>
      <c r="R307" s="3"/>
      <c r="S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  <c r="IV307" s="3"/>
      <c r="IW307" s="3"/>
    </row>
    <row r="308" customFormat="false" ht="11.25" hidden="false" customHeight="false" outlineLevel="0" collapsed="false">
      <c r="A308" s="3"/>
      <c r="B308" s="3"/>
      <c r="C308" s="3"/>
      <c r="D308" s="3"/>
      <c r="R308" s="3"/>
      <c r="S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  <c r="IV308" s="3"/>
      <c r="IW308" s="3"/>
    </row>
    <row r="309" customFormat="false" ht="11.25" hidden="false" customHeight="false" outlineLevel="0" collapsed="false">
      <c r="A309" s="3"/>
      <c r="B309" s="3"/>
      <c r="C309" s="3"/>
      <c r="D309" s="3"/>
      <c r="R309" s="3"/>
      <c r="S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  <c r="IV309" s="3"/>
      <c r="IW309" s="3"/>
    </row>
    <row r="310" customFormat="false" ht="11.25" hidden="false" customHeight="false" outlineLevel="0" collapsed="false">
      <c r="A310" s="3"/>
      <c r="B310" s="3"/>
      <c r="C310" s="3"/>
      <c r="D310" s="3"/>
      <c r="R310" s="3"/>
      <c r="S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  <c r="IV310" s="3"/>
      <c r="IW310" s="3"/>
    </row>
    <row r="311" customFormat="false" ht="11.25" hidden="false" customHeight="false" outlineLevel="0" collapsed="false">
      <c r="A311" s="3"/>
      <c r="B311" s="3"/>
      <c r="C311" s="3"/>
      <c r="D311" s="3"/>
      <c r="R311" s="3"/>
      <c r="S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  <c r="IV311" s="3"/>
      <c r="IW311" s="3"/>
    </row>
    <row r="312" customFormat="false" ht="11.25" hidden="false" customHeight="false" outlineLevel="0" collapsed="false">
      <c r="A312" s="3"/>
      <c r="B312" s="3"/>
      <c r="C312" s="3"/>
      <c r="D312" s="3"/>
      <c r="R312" s="3"/>
      <c r="S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  <c r="IV312" s="3"/>
      <c r="IW312" s="3"/>
    </row>
    <row r="313" customFormat="false" ht="11.25" hidden="false" customHeight="false" outlineLevel="0" collapsed="false">
      <c r="A313" s="3"/>
      <c r="B313" s="3"/>
      <c r="C313" s="3"/>
      <c r="D313" s="3"/>
      <c r="R313" s="3"/>
      <c r="S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  <c r="IV313" s="3"/>
      <c r="IW313" s="3"/>
    </row>
    <row r="314" customFormat="false" ht="11.25" hidden="false" customHeight="false" outlineLevel="0" collapsed="false">
      <c r="A314" s="3"/>
      <c r="B314" s="3"/>
      <c r="C314" s="3"/>
      <c r="D314" s="3"/>
      <c r="R314" s="3"/>
      <c r="S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  <c r="IV314" s="3"/>
      <c r="IW314" s="3"/>
    </row>
    <row r="315" customFormat="false" ht="11.25" hidden="false" customHeight="false" outlineLevel="0" collapsed="false">
      <c r="A315" s="3"/>
      <c r="B315" s="3"/>
      <c r="C315" s="3"/>
      <c r="D315" s="3"/>
      <c r="R315" s="3"/>
      <c r="S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  <c r="IV315" s="3"/>
      <c r="IW315" s="3"/>
    </row>
    <row r="316" customFormat="false" ht="11.25" hidden="false" customHeight="false" outlineLevel="0" collapsed="false">
      <c r="A316" s="3"/>
      <c r="B316" s="3"/>
      <c r="C316" s="3"/>
      <c r="D316" s="3"/>
      <c r="R316" s="3"/>
      <c r="S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</row>
    <row r="317" customFormat="false" ht="11.25" hidden="false" customHeight="false" outlineLevel="0" collapsed="false">
      <c r="A317" s="3"/>
      <c r="B317" s="3"/>
      <c r="C317" s="3"/>
      <c r="D317" s="3"/>
      <c r="R317" s="3"/>
      <c r="S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</row>
    <row r="318" customFormat="false" ht="11.25" hidden="false" customHeight="false" outlineLevel="0" collapsed="false">
      <c r="A318" s="3"/>
      <c r="B318" s="3"/>
      <c r="C318" s="3"/>
      <c r="D318" s="3"/>
      <c r="R318" s="3"/>
      <c r="S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</row>
    <row r="319" customFormat="false" ht="11.25" hidden="false" customHeight="false" outlineLevel="0" collapsed="false">
      <c r="A319" s="3"/>
      <c r="B319" s="3"/>
      <c r="C319" s="3"/>
      <c r="D319" s="3"/>
      <c r="R319" s="3"/>
      <c r="S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</row>
    <row r="320" customFormat="false" ht="11.25" hidden="false" customHeight="false" outlineLevel="0" collapsed="false">
      <c r="A320" s="3"/>
      <c r="B320" s="3"/>
      <c r="C320" s="3"/>
      <c r="D320" s="3"/>
      <c r="R320" s="3"/>
      <c r="S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</row>
    <row r="321" customFormat="false" ht="11.25" hidden="false" customHeight="false" outlineLevel="0" collapsed="false">
      <c r="A321" s="3"/>
      <c r="B321" s="3"/>
      <c r="C321" s="3"/>
      <c r="D321" s="3"/>
      <c r="R321" s="3"/>
      <c r="S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</row>
    <row r="322" customFormat="false" ht="11.25" hidden="false" customHeight="false" outlineLevel="0" collapsed="false">
      <c r="A322" s="3"/>
      <c r="B322" s="3"/>
      <c r="C322" s="3"/>
      <c r="D322" s="3"/>
      <c r="R322" s="3"/>
      <c r="S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</row>
    <row r="323" customFormat="false" ht="11.25" hidden="false" customHeight="false" outlineLevel="0" collapsed="false">
      <c r="A323" s="3"/>
      <c r="B323" s="3"/>
      <c r="C323" s="3"/>
      <c r="D323" s="3"/>
      <c r="R323" s="3"/>
      <c r="S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</row>
    <row r="324" customFormat="false" ht="11.25" hidden="false" customHeight="false" outlineLevel="0" collapsed="false">
      <c r="A324" s="3"/>
      <c r="B324" s="3"/>
      <c r="C324" s="3"/>
      <c r="D324" s="3"/>
      <c r="R324" s="3"/>
      <c r="S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</row>
    <row r="325" customFormat="false" ht="11.25" hidden="false" customHeight="false" outlineLevel="0" collapsed="false">
      <c r="A325" s="3"/>
      <c r="B325" s="3"/>
      <c r="C325" s="3"/>
      <c r="D325" s="3"/>
      <c r="R325" s="3"/>
      <c r="S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</row>
    <row r="326" customFormat="false" ht="11.25" hidden="false" customHeight="false" outlineLevel="0" collapsed="false">
      <c r="A326" s="3"/>
      <c r="B326" s="3"/>
      <c r="C326" s="3"/>
      <c r="D326" s="3"/>
      <c r="R326" s="3"/>
      <c r="S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  <c r="IV326" s="3"/>
      <c r="IW326" s="3"/>
    </row>
    <row r="327" customFormat="false" ht="11.25" hidden="false" customHeight="false" outlineLevel="0" collapsed="false">
      <c r="A327" s="3"/>
      <c r="B327" s="3"/>
      <c r="C327" s="3"/>
      <c r="D327" s="3"/>
      <c r="R327" s="3"/>
      <c r="S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  <c r="IV327" s="3"/>
      <c r="IW327" s="3"/>
    </row>
    <row r="328" customFormat="false" ht="11.25" hidden="false" customHeight="false" outlineLevel="0" collapsed="false">
      <c r="A328" s="3"/>
      <c r="B328" s="3"/>
      <c r="C328" s="3"/>
      <c r="D328" s="3"/>
      <c r="R328" s="3"/>
      <c r="S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  <c r="IV328" s="3"/>
      <c r="IW328" s="3"/>
    </row>
    <row r="329" customFormat="false" ht="11.25" hidden="false" customHeight="false" outlineLevel="0" collapsed="false">
      <c r="A329" s="3"/>
      <c r="B329" s="3"/>
      <c r="C329" s="3"/>
      <c r="D329" s="3"/>
      <c r="R329" s="3"/>
      <c r="S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  <c r="IV329" s="3"/>
      <c r="IW329" s="3"/>
    </row>
    <row r="330" customFormat="false" ht="11.25" hidden="false" customHeight="false" outlineLevel="0" collapsed="false">
      <c r="A330" s="3"/>
      <c r="B330" s="3"/>
      <c r="C330" s="3"/>
      <c r="D330" s="3"/>
      <c r="R330" s="3"/>
      <c r="S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  <c r="IV330" s="3"/>
      <c r="IW330" s="3"/>
    </row>
    <row r="331" customFormat="false" ht="11.25" hidden="false" customHeight="false" outlineLevel="0" collapsed="false">
      <c r="A331" s="3"/>
      <c r="B331" s="3"/>
      <c r="C331" s="3"/>
      <c r="D331" s="3"/>
      <c r="R331" s="3"/>
      <c r="S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  <c r="IV331" s="3"/>
      <c r="IW331" s="3"/>
    </row>
    <row r="332" customFormat="false" ht="11.25" hidden="false" customHeight="false" outlineLevel="0" collapsed="false">
      <c r="A332" s="3"/>
      <c r="B332" s="3"/>
      <c r="C332" s="3"/>
      <c r="D332" s="3"/>
      <c r="R332" s="3"/>
      <c r="S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  <c r="IV332" s="3"/>
      <c r="IW332" s="3"/>
    </row>
    <row r="333" customFormat="false" ht="11.25" hidden="false" customHeight="false" outlineLevel="0" collapsed="false">
      <c r="A333" s="3"/>
      <c r="B333" s="3"/>
      <c r="C333" s="3"/>
      <c r="D333" s="3"/>
      <c r="R333" s="3"/>
      <c r="S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  <c r="IV333" s="3"/>
      <c r="IW333" s="3"/>
    </row>
    <row r="334" customFormat="false" ht="11.25" hidden="false" customHeight="false" outlineLevel="0" collapsed="false">
      <c r="A334" s="3"/>
      <c r="B334" s="3"/>
      <c r="C334" s="3"/>
      <c r="D334" s="3"/>
      <c r="R334" s="3"/>
      <c r="S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  <c r="IW334" s="3"/>
    </row>
    <row r="335" customFormat="false" ht="11.25" hidden="false" customHeight="false" outlineLevel="0" collapsed="false">
      <c r="A335" s="3"/>
      <c r="B335" s="3"/>
      <c r="C335" s="3"/>
      <c r="D335" s="3"/>
      <c r="R335" s="3"/>
      <c r="S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  <c r="IV335" s="3"/>
      <c r="IW335" s="3"/>
    </row>
    <row r="336" customFormat="false" ht="11.25" hidden="false" customHeight="false" outlineLevel="0" collapsed="false">
      <c r="A336" s="3"/>
      <c r="B336" s="3"/>
      <c r="C336" s="3"/>
      <c r="D336" s="3"/>
      <c r="R336" s="3"/>
      <c r="S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  <c r="IV336" s="3"/>
      <c r="IW336" s="3"/>
    </row>
    <row r="337" customFormat="false" ht="11.25" hidden="false" customHeight="false" outlineLevel="0" collapsed="false">
      <c r="A337" s="3"/>
      <c r="B337" s="3"/>
      <c r="C337" s="3"/>
      <c r="D337" s="3"/>
      <c r="R337" s="3"/>
      <c r="S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  <c r="IV337" s="3"/>
      <c r="IW337" s="3"/>
    </row>
    <row r="338" customFormat="false" ht="11.25" hidden="false" customHeight="false" outlineLevel="0" collapsed="false">
      <c r="A338" s="3"/>
      <c r="B338" s="3"/>
      <c r="C338" s="3"/>
      <c r="D338" s="3"/>
      <c r="R338" s="3"/>
      <c r="S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  <c r="IV338" s="3"/>
      <c r="IW338" s="3"/>
    </row>
    <row r="339" customFormat="false" ht="11.25" hidden="false" customHeight="false" outlineLevel="0" collapsed="false">
      <c r="A339" s="3"/>
      <c r="B339" s="3"/>
      <c r="C339" s="3"/>
      <c r="D339" s="3"/>
      <c r="R339" s="3"/>
      <c r="S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  <c r="IV339" s="3"/>
      <c r="IW339" s="3"/>
    </row>
    <row r="340" customFormat="false" ht="11.25" hidden="false" customHeight="false" outlineLevel="0" collapsed="false">
      <c r="A340" s="3"/>
      <c r="B340" s="3"/>
      <c r="C340" s="3"/>
      <c r="D340" s="3"/>
      <c r="R340" s="3"/>
      <c r="S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  <c r="IV340" s="3"/>
      <c r="IW340" s="3"/>
    </row>
    <row r="341" customFormat="false" ht="11.25" hidden="false" customHeight="false" outlineLevel="0" collapsed="false">
      <c r="A341" s="3"/>
      <c r="B341" s="3"/>
      <c r="C341" s="3"/>
      <c r="D341" s="3"/>
      <c r="R341" s="3"/>
      <c r="S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  <c r="IV341" s="3"/>
      <c r="IW341" s="3"/>
    </row>
    <row r="342" customFormat="false" ht="11.25" hidden="false" customHeight="false" outlineLevel="0" collapsed="false">
      <c r="A342" s="3"/>
      <c r="B342" s="3"/>
      <c r="C342" s="3"/>
      <c r="D342" s="3"/>
      <c r="R342" s="3"/>
      <c r="S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  <c r="IV342" s="3"/>
      <c r="IW342" s="3"/>
    </row>
    <row r="343" customFormat="false" ht="11.25" hidden="false" customHeight="false" outlineLevel="0" collapsed="false">
      <c r="A343" s="3"/>
      <c r="B343" s="3"/>
      <c r="C343" s="3"/>
      <c r="D343" s="3"/>
      <c r="R343" s="3"/>
      <c r="S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  <c r="IV343" s="3"/>
      <c r="IW343" s="3"/>
    </row>
    <row r="344" customFormat="false" ht="11.25" hidden="false" customHeight="false" outlineLevel="0" collapsed="false">
      <c r="A344" s="3"/>
      <c r="B344" s="3"/>
      <c r="C344" s="3"/>
      <c r="D344" s="3"/>
      <c r="R344" s="3"/>
      <c r="S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  <c r="IV344" s="3"/>
      <c r="IW344" s="3"/>
    </row>
    <row r="345" customFormat="false" ht="11.25" hidden="false" customHeight="false" outlineLevel="0" collapsed="false">
      <c r="A345" s="3"/>
      <c r="B345" s="3"/>
      <c r="C345" s="3"/>
      <c r="D345" s="3"/>
      <c r="R345" s="3"/>
      <c r="S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  <c r="IV345" s="3"/>
      <c r="IW345" s="3"/>
    </row>
    <row r="346" customFormat="false" ht="11.25" hidden="false" customHeight="false" outlineLevel="0" collapsed="false">
      <c r="A346" s="3"/>
      <c r="B346" s="3"/>
      <c r="C346" s="3"/>
      <c r="D346" s="3"/>
      <c r="R346" s="3"/>
      <c r="S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  <c r="IV346" s="3"/>
      <c r="IW346" s="3"/>
    </row>
    <row r="347" customFormat="false" ht="11.25" hidden="false" customHeight="false" outlineLevel="0" collapsed="false">
      <c r="A347" s="3"/>
      <c r="B347" s="3"/>
      <c r="C347" s="3"/>
      <c r="D347" s="3"/>
      <c r="R347" s="3"/>
      <c r="S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  <c r="IV347" s="3"/>
      <c r="IW347" s="3"/>
    </row>
    <row r="348" customFormat="false" ht="11.25" hidden="false" customHeight="false" outlineLevel="0" collapsed="false">
      <c r="A348" s="3"/>
      <c r="B348" s="3"/>
      <c r="C348" s="3"/>
      <c r="D348" s="3"/>
      <c r="R348" s="3"/>
      <c r="S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  <c r="IV348" s="3"/>
      <c r="IW348" s="3"/>
    </row>
    <row r="349" customFormat="false" ht="11.25" hidden="false" customHeight="false" outlineLevel="0" collapsed="false">
      <c r="A349" s="3"/>
      <c r="B349" s="3"/>
      <c r="C349" s="3"/>
      <c r="D349" s="3"/>
      <c r="R349" s="3"/>
      <c r="S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  <c r="IV349" s="3"/>
      <c r="IW349" s="3"/>
    </row>
    <row r="350" customFormat="false" ht="11.25" hidden="false" customHeight="false" outlineLevel="0" collapsed="false">
      <c r="A350" s="3"/>
      <c r="B350" s="3"/>
      <c r="C350" s="3"/>
      <c r="D350" s="3"/>
      <c r="R350" s="3"/>
      <c r="S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  <c r="IV350" s="3"/>
      <c r="IW350" s="3"/>
    </row>
    <row r="351" customFormat="false" ht="11.25" hidden="false" customHeight="false" outlineLevel="0" collapsed="false">
      <c r="A351" s="3"/>
      <c r="B351" s="3"/>
      <c r="C351" s="3"/>
      <c r="D351" s="3"/>
      <c r="R351" s="3"/>
      <c r="S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  <c r="IV351" s="3"/>
      <c r="IW351" s="3"/>
    </row>
    <row r="352" customFormat="false" ht="11.25" hidden="false" customHeight="false" outlineLevel="0" collapsed="false">
      <c r="A352" s="3"/>
      <c r="B352" s="3"/>
      <c r="C352" s="3"/>
      <c r="D352" s="3"/>
      <c r="R352" s="3"/>
      <c r="S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  <c r="IV352" s="3"/>
      <c r="IW352" s="3"/>
    </row>
    <row r="353" customFormat="false" ht="11.25" hidden="false" customHeight="false" outlineLevel="0" collapsed="false">
      <c r="A353" s="3"/>
      <c r="B353" s="3"/>
      <c r="C353" s="3"/>
      <c r="D353" s="3"/>
      <c r="R353" s="3"/>
      <c r="S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  <c r="IV353" s="3"/>
      <c r="IW353" s="3"/>
    </row>
    <row r="354" customFormat="false" ht="11.25" hidden="false" customHeight="false" outlineLevel="0" collapsed="false">
      <c r="A354" s="3"/>
      <c r="B354" s="3"/>
      <c r="C354" s="3"/>
      <c r="D354" s="3"/>
      <c r="R354" s="3"/>
      <c r="S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  <c r="IV354" s="3"/>
      <c r="IW354" s="3"/>
    </row>
    <row r="355" customFormat="false" ht="11.25" hidden="false" customHeight="false" outlineLevel="0" collapsed="false">
      <c r="A355" s="3"/>
      <c r="B355" s="3"/>
      <c r="C355" s="3"/>
      <c r="D355" s="3"/>
      <c r="R355" s="3"/>
      <c r="S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  <c r="IV355" s="3"/>
      <c r="IW355" s="3"/>
    </row>
    <row r="356" customFormat="false" ht="11.25" hidden="false" customHeight="false" outlineLevel="0" collapsed="false">
      <c r="A356" s="3"/>
      <c r="B356" s="3"/>
      <c r="C356" s="3"/>
      <c r="D356" s="3"/>
      <c r="R356" s="3"/>
      <c r="S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  <c r="IV356" s="3"/>
      <c r="IW356" s="3"/>
    </row>
    <row r="357" customFormat="false" ht="11.25" hidden="false" customHeight="false" outlineLevel="0" collapsed="false">
      <c r="A357" s="3"/>
      <c r="B357" s="3"/>
      <c r="C357" s="3"/>
      <c r="D357" s="3"/>
      <c r="R357" s="3"/>
      <c r="S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  <c r="IV357" s="3"/>
      <c r="IW357" s="3"/>
    </row>
    <row r="358" customFormat="false" ht="11.25" hidden="false" customHeight="false" outlineLevel="0" collapsed="false">
      <c r="A358" s="3"/>
      <c r="B358" s="3"/>
      <c r="C358" s="3"/>
      <c r="D358" s="3"/>
      <c r="R358" s="3"/>
      <c r="S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  <c r="IV358" s="3"/>
      <c r="IW358" s="3"/>
    </row>
    <row r="359" customFormat="false" ht="11.25" hidden="false" customHeight="false" outlineLevel="0" collapsed="false">
      <c r="A359" s="3"/>
      <c r="B359" s="3"/>
      <c r="C359" s="3"/>
      <c r="D359" s="3"/>
      <c r="R359" s="3"/>
      <c r="S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  <c r="IV359" s="3"/>
      <c r="IW359" s="3"/>
    </row>
    <row r="360" customFormat="false" ht="11.25" hidden="false" customHeight="false" outlineLevel="0" collapsed="false">
      <c r="A360" s="3"/>
      <c r="B360" s="3"/>
      <c r="C360" s="3"/>
      <c r="D360" s="3"/>
      <c r="R360" s="3"/>
      <c r="S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  <c r="IV360" s="3"/>
      <c r="IW360" s="3"/>
    </row>
    <row r="361" customFormat="false" ht="11.25" hidden="false" customHeight="false" outlineLevel="0" collapsed="false">
      <c r="A361" s="3"/>
      <c r="B361" s="3"/>
      <c r="C361" s="3"/>
      <c r="D361" s="3"/>
      <c r="R361" s="3"/>
      <c r="S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  <c r="IV361" s="3"/>
      <c r="IW361" s="3"/>
    </row>
    <row r="362" customFormat="false" ht="11.25" hidden="false" customHeight="false" outlineLevel="0" collapsed="false">
      <c r="A362" s="3"/>
      <c r="B362" s="3"/>
      <c r="C362" s="3"/>
      <c r="D362" s="3"/>
      <c r="R362" s="3"/>
      <c r="S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  <c r="IV362" s="3"/>
      <c r="IW362" s="3"/>
    </row>
    <row r="363" customFormat="false" ht="11.25" hidden="false" customHeight="false" outlineLevel="0" collapsed="false">
      <c r="A363" s="3"/>
      <c r="B363" s="3"/>
      <c r="C363" s="3"/>
      <c r="D363" s="3"/>
      <c r="R363" s="3"/>
      <c r="S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  <c r="IV363" s="3"/>
      <c r="IW363" s="3"/>
    </row>
    <row r="364" customFormat="false" ht="11.25" hidden="false" customHeight="false" outlineLevel="0" collapsed="false">
      <c r="A364" s="3"/>
      <c r="B364" s="3"/>
      <c r="C364" s="3"/>
      <c r="D364" s="3"/>
      <c r="R364" s="3"/>
      <c r="S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  <c r="IV364" s="3"/>
      <c r="IW364" s="3"/>
    </row>
    <row r="365" customFormat="false" ht="11.25" hidden="false" customHeight="false" outlineLevel="0" collapsed="false">
      <c r="A365" s="3"/>
      <c r="B365" s="3"/>
      <c r="C365" s="3"/>
      <c r="D365" s="3"/>
      <c r="R365" s="3"/>
      <c r="S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  <c r="IV365" s="3"/>
      <c r="IW365" s="3"/>
    </row>
    <row r="366" customFormat="false" ht="11.25" hidden="false" customHeight="false" outlineLevel="0" collapsed="false">
      <c r="A366" s="3"/>
      <c r="B366" s="3"/>
      <c r="C366" s="3"/>
      <c r="D366" s="3"/>
      <c r="R366" s="3"/>
      <c r="S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  <c r="IV366" s="3"/>
      <c r="IW366" s="3"/>
    </row>
    <row r="367" customFormat="false" ht="11.25" hidden="false" customHeight="false" outlineLevel="0" collapsed="false">
      <c r="A367" s="3"/>
      <c r="B367" s="3"/>
      <c r="C367" s="3"/>
      <c r="D367" s="3"/>
      <c r="R367" s="3"/>
      <c r="S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  <c r="IV367" s="3"/>
      <c r="IW367" s="3"/>
    </row>
    <row r="368" customFormat="false" ht="11.25" hidden="false" customHeight="false" outlineLevel="0" collapsed="false">
      <c r="A368" s="3"/>
      <c r="B368" s="3"/>
      <c r="C368" s="3"/>
      <c r="D368" s="3"/>
      <c r="R368" s="3"/>
      <c r="S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  <c r="IV368" s="3"/>
      <c r="IW368" s="3"/>
    </row>
    <row r="369" customFormat="false" ht="11.25" hidden="false" customHeight="false" outlineLevel="0" collapsed="false">
      <c r="A369" s="3"/>
      <c r="B369" s="3"/>
      <c r="C369" s="3"/>
      <c r="D369" s="3"/>
      <c r="R369" s="3"/>
      <c r="S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  <c r="IV369" s="3"/>
      <c r="IW369" s="3"/>
    </row>
    <row r="370" customFormat="false" ht="11.25" hidden="false" customHeight="false" outlineLevel="0" collapsed="false">
      <c r="A370" s="3"/>
      <c r="B370" s="3"/>
      <c r="C370" s="3"/>
      <c r="D370" s="3"/>
      <c r="R370" s="3"/>
      <c r="S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  <c r="IV370" s="3"/>
      <c r="IW370" s="3"/>
    </row>
    <row r="371" customFormat="false" ht="11.25" hidden="false" customHeight="false" outlineLevel="0" collapsed="false">
      <c r="A371" s="3"/>
      <c r="B371" s="3"/>
      <c r="C371" s="3"/>
      <c r="D371" s="3"/>
      <c r="R371" s="3"/>
      <c r="S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  <c r="IV371" s="3"/>
      <c r="IW371" s="3"/>
    </row>
    <row r="372" customFormat="false" ht="11.25" hidden="false" customHeight="false" outlineLevel="0" collapsed="false">
      <c r="A372" s="3"/>
      <c r="B372" s="3"/>
      <c r="C372" s="3"/>
      <c r="D372" s="3"/>
      <c r="R372" s="3"/>
      <c r="S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  <c r="IV372" s="3"/>
      <c r="IW372" s="3"/>
    </row>
    <row r="373" customFormat="false" ht="11.25" hidden="false" customHeight="false" outlineLevel="0" collapsed="false">
      <c r="A373" s="3"/>
      <c r="B373" s="3"/>
      <c r="C373" s="3"/>
      <c r="D373" s="3"/>
      <c r="R373" s="3"/>
      <c r="S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  <c r="IV373" s="3"/>
      <c r="IW373" s="3"/>
    </row>
    <row r="374" customFormat="false" ht="11.25" hidden="false" customHeight="false" outlineLevel="0" collapsed="false">
      <c r="A374" s="3"/>
      <c r="B374" s="3"/>
      <c r="C374" s="3"/>
      <c r="D374" s="3"/>
      <c r="R374" s="3"/>
      <c r="S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  <c r="IV374" s="3"/>
      <c r="IW374" s="3"/>
    </row>
    <row r="375" customFormat="false" ht="11.25" hidden="false" customHeight="false" outlineLevel="0" collapsed="false">
      <c r="A375" s="3"/>
      <c r="B375" s="3"/>
      <c r="C375" s="3"/>
      <c r="D375" s="3"/>
      <c r="R375" s="3"/>
      <c r="S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  <c r="IV375" s="3"/>
      <c r="IW375" s="3"/>
    </row>
    <row r="376" customFormat="false" ht="11.25" hidden="false" customHeight="false" outlineLevel="0" collapsed="false">
      <c r="A376" s="3"/>
      <c r="B376" s="3"/>
      <c r="C376" s="3"/>
      <c r="D376" s="3"/>
      <c r="R376" s="3"/>
      <c r="S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  <c r="IV376" s="3"/>
      <c r="IW376" s="3"/>
    </row>
    <row r="377" customFormat="false" ht="11.25" hidden="false" customHeight="false" outlineLevel="0" collapsed="false">
      <c r="A377" s="3"/>
      <c r="B377" s="3"/>
      <c r="C377" s="3"/>
      <c r="D377" s="3"/>
      <c r="R377" s="3"/>
      <c r="S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</row>
    <row r="378" customFormat="false" ht="11.25" hidden="false" customHeight="false" outlineLevel="0" collapsed="false">
      <c r="A378" s="3"/>
      <c r="B378" s="3"/>
      <c r="C378" s="3"/>
      <c r="D378" s="3"/>
      <c r="R378" s="3"/>
      <c r="S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  <c r="IV378" s="3"/>
      <c r="IW378" s="3"/>
    </row>
    <row r="379" customFormat="false" ht="11.25" hidden="false" customHeight="false" outlineLevel="0" collapsed="false">
      <c r="A379" s="3"/>
      <c r="B379" s="3"/>
      <c r="C379" s="3"/>
      <c r="D379" s="3"/>
      <c r="R379" s="3"/>
      <c r="S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  <c r="IV379" s="3"/>
      <c r="IW379" s="3"/>
    </row>
    <row r="380" customFormat="false" ht="11.25" hidden="false" customHeight="false" outlineLevel="0" collapsed="false">
      <c r="A380" s="3"/>
      <c r="B380" s="3"/>
      <c r="C380" s="3"/>
      <c r="D380" s="3"/>
      <c r="R380" s="3"/>
      <c r="S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  <c r="IW380" s="3"/>
    </row>
    <row r="381" customFormat="false" ht="11.25" hidden="false" customHeight="false" outlineLevel="0" collapsed="false">
      <c r="A381" s="3"/>
      <c r="B381" s="3"/>
      <c r="C381" s="3"/>
      <c r="D381" s="3"/>
      <c r="R381" s="3"/>
      <c r="S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  <c r="IV381" s="3"/>
      <c r="IW381" s="3"/>
    </row>
    <row r="382" customFormat="false" ht="11.25" hidden="false" customHeight="false" outlineLevel="0" collapsed="false">
      <c r="A382" s="3"/>
      <c r="B382" s="3"/>
      <c r="C382" s="3"/>
      <c r="D382" s="3"/>
      <c r="R382" s="3"/>
      <c r="S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  <c r="IV382" s="3"/>
      <c r="IW382" s="3"/>
    </row>
    <row r="383" customFormat="false" ht="11.25" hidden="false" customHeight="false" outlineLevel="0" collapsed="false">
      <c r="A383" s="3"/>
      <c r="B383" s="3"/>
      <c r="C383" s="3"/>
      <c r="D383" s="3"/>
      <c r="R383" s="3"/>
      <c r="S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  <c r="IV383" s="3"/>
      <c r="IW383" s="3"/>
    </row>
    <row r="384" customFormat="false" ht="11.25" hidden="false" customHeight="false" outlineLevel="0" collapsed="false">
      <c r="A384" s="3"/>
      <c r="B384" s="3"/>
      <c r="C384" s="3"/>
      <c r="D384" s="3"/>
      <c r="R384" s="3"/>
      <c r="S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  <c r="IV384" s="3"/>
      <c r="IW384" s="3"/>
    </row>
    <row r="385" customFormat="false" ht="11.25" hidden="false" customHeight="false" outlineLevel="0" collapsed="false">
      <c r="A385" s="3"/>
      <c r="B385" s="3"/>
      <c r="C385" s="3"/>
      <c r="D385" s="3"/>
      <c r="R385" s="3"/>
      <c r="S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  <c r="IV385" s="3"/>
      <c r="IW385" s="3"/>
    </row>
    <row r="386" customFormat="false" ht="11.25" hidden="false" customHeight="false" outlineLevel="0" collapsed="false">
      <c r="A386" s="3"/>
      <c r="B386" s="3"/>
      <c r="C386" s="3"/>
      <c r="D386" s="3"/>
      <c r="R386" s="3"/>
      <c r="S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  <c r="IV386" s="3"/>
      <c r="IW386" s="3"/>
    </row>
    <row r="387" customFormat="false" ht="11.25" hidden="false" customHeight="false" outlineLevel="0" collapsed="false">
      <c r="A387" s="3"/>
      <c r="B387" s="3"/>
      <c r="C387" s="3"/>
      <c r="D387" s="3"/>
      <c r="R387" s="3"/>
      <c r="S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  <c r="IV387" s="3"/>
      <c r="IW387" s="3"/>
    </row>
    <row r="388" customFormat="false" ht="11.25" hidden="false" customHeight="false" outlineLevel="0" collapsed="false">
      <c r="A388" s="3"/>
      <c r="B388" s="3"/>
      <c r="C388" s="3"/>
      <c r="D388" s="3"/>
      <c r="R388" s="3"/>
      <c r="S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  <c r="IW388" s="3"/>
    </row>
    <row r="389" customFormat="false" ht="11.25" hidden="false" customHeight="false" outlineLevel="0" collapsed="false">
      <c r="A389" s="3"/>
      <c r="B389" s="3"/>
      <c r="C389" s="3"/>
      <c r="D389" s="3"/>
      <c r="R389" s="3"/>
      <c r="S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  <c r="IV389" s="3"/>
      <c r="IW389" s="3"/>
    </row>
    <row r="390" customFormat="false" ht="11.25" hidden="false" customHeight="false" outlineLevel="0" collapsed="false">
      <c r="A390" s="3"/>
      <c r="B390" s="3"/>
      <c r="C390" s="3"/>
      <c r="D390" s="3"/>
      <c r="R390" s="3"/>
      <c r="S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  <c r="IV390" s="3"/>
      <c r="IW390" s="3"/>
    </row>
    <row r="391" customFormat="false" ht="11.25" hidden="false" customHeight="false" outlineLevel="0" collapsed="false">
      <c r="A391" s="3"/>
      <c r="B391" s="3"/>
      <c r="C391" s="3"/>
      <c r="D391" s="3"/>
      <c r="R391" s="3"/>
      <c r="S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  <c r="IV391" s="3"/>
      <c r="IW391" s="3"/>
    </row>
    <row r="392" customFormat="false" ht="11.25" hidden="false" customHeight="false" outlineLevel="0" collapsed="false">
      <c r="A392" s="3"/>
      <c r="B392" s="3"/>
      <c r="C392" s="3"/>
      <c r="D392" s="3"/>
      <c r="R392" s="3"/>
      <c r="S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  <c r="IV392" s="3"/>
      <c r="IW392" s="3"/>
    </row>
    <row r="393" customFormat="false" ht="11.25" hidden="false" customHeight="false" outlineLevel="0" collapsed="false">
      <c r="A393" s="3"/>
      <c r="B393" s="3"/>
      <c r="C393" s="3"/>
      <c r="D393" s="3"/>
      <c r="R393" s="3"/>
      <c r="S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  <c r="IV393" s="3"/>
      <c r="IW393" s="3"/>
    </row>
    <row r="394" customFormat="false" ht="11.25" hidden="false" customHeight="false" outlineLevel="0" collapsed="false">
      <c r="A394" s="3"/>
      <c r="B394" s="3"/>
      <c r="C394" s="3"/>
      <c r="D394" s="3"/>
      <c r="R394" s="3"/>
      <c r="S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  <c r="IV394" s="3"/>
      <c r="IW394" s="3"/>
    </row>
    <row r="395" customFormat="false" ht="11.25" hidden="false" customHeight="false" outlineLevel="0" collapsed="false">
      <c r="A395" s="3"/>
      <c r="B395" s="3"/>
      <c r="C395" s="3"/>
      <c r="D395" s="3"/>
      <c r="R395" s="3"/>
      <c r="S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  <c r="IV395" s="3"/>
      <c r="IW395" s="3"/>
    </row>
    <row r="396" customFormat="false" ht="11.25" hidden="false" customHeight="false" outlineLevel="0" collapsed="false">
      <c r="A396" s="3"/>
      <c r="B396" s="3"/>
      <c r="C396" s="3"/>
      <c r="D396" s="3"/>
      <c r="R396" s="3"/>
      <c r="S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  <c r="IV396" s="3"/>
      <c r="IW396" s="3"/>
    </row>
    <row r="397" customFormat="false" ht="11.25" hidden="false" customHeight="false" outlineLevel="0" collapsed="false">
      <c r="A397" s="3"/>
      <c r="B397" s="3"/>
      <c r="C397" s="3"/>
      <c r="D397" s="3"/>
      <c r="R397" s="3"/>
      <c r="S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  <c r="IV397" s="3"/>
      <c r="IW397" s="3"/>
    </row>
    <row r="398" customFormat="false" ht="11.25" hidden="false" customHeight="false" outlineLevel="0" collapsed="false">
      <c r="A398" s="3"/>
      <c r="B398" s="3"/>
      <c r="C398" s="3"/>
      <c r="D398" s="3"/>
      <c r="R398" s="3"/>
      <c r="S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  <c r="IV398" s="3"/>
      <c r="IW398" s="3"/>
    </row>
    <row r="399" customFormat="false" ht="11.25" hidden="false" customHeight="false" outlineLevel="0" collapsed="false">
      <c r="A399" s="3"/>
      <c r="B399" s="3"/>
      <c r="C399" s="3"/>
      <c r="D399" s="3"/>
      <c r="R399" s="3"/>
      <c r="S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  <c r="IV399" s="3"/>
      <c r="IW399" s="3"/>
    </row>
    <row r="400" customFormat="false" ht="11.25" hidden="false" customHeight="false" outlineLevel="0" collapsed="false">
      <c r="A400" s="3"/>
      <c r="B400" s="3"/>
      <c r="C400" s="3"/>
      <c r="D400" s="3"/>
      <c r="R400" s="3"/>
      <c r="S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  <c r="IV400" s="3"/>
      <c r="IW400" s="3"/>
    </row>
    <row r="401" customFormat="false" ht="11.25" hidden="false" customHeight="false" outlineLevel="0" collapsed="false">
      <c r="A401" s="3"/>
      <c r="B401" s="3"/>
      <c r="C401" s="3"/>
      <c r="D401" s="3"/>
      <c r="R401" s="3"/>
      <c r="S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  <c r="IV401" s="3"/>
      <c r="IW401" s="3"/>
    </row>
    <row r="402" customFormat="false" ht="11.25" hidden="false" customHeight="false" outlineLevel="0" collapsed="false">
      <c r="A402" s="3"/>
      <c r="B402" s="3"/>
      <c r="C402" s="3"/>
      <c r="D402" s="3"/>
      <c r="R402" s="3"/>
      <c r="S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  <c r="IV402" s="3"/>
      <c r="IW402" s="3"/>
    </row>
    <row r="403" customFormat="false" ht="11.25" hidden="false" customHeight="false" outlineLevel="0" collapsed="false">
      <c r="A403" s="3"/>
      <c r="B403" s="3"/>
      <c r="C403" s="3"/>
      <c r="D403" s="3"/>
      <c r="R403" s="3"/>
      <c r="S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  <c r="IV403" s="3"/>
      <c r="IW403" s="3"/>
    </row>
    <row r="404" customFormat="false" ht="11.25" hidden="false" customHeight="false" outlineLevel="0" collapsed="false">
      <c r="A404" s="3"/>
      <c r="B404" s="3"/>
      <c r="C404" s="3"/>
      <c r="D404" s="3"/>
      <c r="R404" s="3"/>
      <c r="S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  <c r="IW404" s="3"/>
    </row>
    <row r="405" customFormat="false" ht="11.25" hidden="false" customHeight="false" outlineLevel="0" collapsed="false">
      <c r="A405" s="3"/>
      <c r="B405" s="3"/>
      <c r="C405" s="3"/>
      <c r="D405" s="3"/>
      <c r="R405" s="3"/>
      <c r="S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  <c r="IV405" s="3"/>
      <c r="IW405" s="3"/>
    </row>
    <row r="406" customFormat="false" ht="11.25" hidden="false" customHeight="false" outlineLevel="0" collapsed="false">
      <c r="A406" s="3"/>
      <c r="B406" s="3"/>
      <c r="C406" s="3"/>
      <c r="D406" s="3"/>
      <c r="R406" s="3"/>
      <c r="S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  <c r="IV406" s="3"/>
      <c r="IW406" s="3"/>
    </row>
    <row r="407" customFormat="false" ht="11.25" hidden="false" customHeight="false" outlineLevel="0" collapsed="false">
      <c r="A407" s="3"/>
      <c r="B407" s="3"/>
      <c r="C407" s="3"/>
      <c r="D407" s="3"/>
      <c r="R407" s="3"/>
      <c r="S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  <c r="IV407" s="3"/>
      <c r="IW407" s="3"/>
    </row>
    <row r="408" customFormat="false" ht="11.25" hidden="false" customHeight="false" outlineLevel="0" collapsed="false">
      <c r="A408" s="3"/>
      <c r="B408" s="3"/>
      <c r="C408" s="3"/>
      <c r="D408" s="3"/>
      <c r="R408" s="3"/>
      <c r="S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  <c r="IV408" s="3"/>
      <c r="IW408" s="3"/>
    </row>
    <row r="409" customFormat="false" ht="11.25" hidden="false" customHeight="false" outlineLevel="0" collapsed="false">
      <c r="A409" s="3"/>
      <c r="B409" s="3"/>
      <c r="C409" s="3"/>
      <c r="D409" s="3"/>
      <c r="R409" s="3"/>
      <c r="S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  <c r="IV409" s="3"/>
      <c r="IW409" s="3"/>
    </row>
    <row r="410" customFormat="false" ht="11.25" hidden="false" customHeight="false" outlineLevel="0" collapsed="false">
      <c r="A410" s="3"/>
      <c r="B410" s="3"/>
      <c r="C410" s="3"/>
      <c r="D410" s="3"/>
      <c r="R410" s="3"/>
      <c r="S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  <c r="IV410" s="3"/>
      <c r="IW410" s="3"/>
    </row>
    <row r="411" customFormat="false" ht="11.25" hidden="false" customHeight="false" outlineLevel="0" collapsed="false">
      <c r="A411" s="3"/>
      <c r="B411" s="3"/>
      <c r="C411" s="3"/>
      <c r="D411" s="3"/>
      <c r="R411" s="3"/>
      <c r="S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  <c r="IV411" s="3"/>
      <c r="IW411" s="3"/>
    </row>
    <row r="412" customFormat="false" ht="11.25" hidden="false" customHeight="false" outlineLevel="0" collapsed="false">
      <c r="A412" s="3"/>
      <c r="B412" s="3"/>
      <c r="C412" s="3"/>
      <c r="D412" s="3"/>
      <c r="R412" s="3"/>
      <c r="S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  <c r="IV412" s="3"/>
      <c r="IW412" s="3"/>
    </row>
    <row r="413" customFormat="false" ht="11.25" hidden="false" customHeight="false" outlineLevel="0" collapsed="false">
      <c r="A413" s="3"/>
      <c r="B413" s="3"/>
      <c r="C413" s="3"/>
      <c r="D413" s="3"/>
      <c r="R413" s="3"/>
      <c r="S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  <c r="IV413" s="3"/>
      <c r="IW413" s="3"/>
    </row>
    <row r="414" customFormat="false" ht="11.25" hidden="false" customHeight="false" outlineLevel="0" collapsed="false">
      <c r="A414" s="3"/>
      <c r="B414" s="3"/>
      <c r="C414" s="3"/>
      <c r="D414" s="3"/>
      <c r="R414" s="3"/>
      <c r="S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  <c r="IV414" s="3"/>
      <c r="IW414" s="3"/>
    </row>
    <row r="415" customFormat="false" ht="11.25" hidden="false" customHeight="false" outlineLevel="0" collapsed="false">
      <c r="A415" s="3"/>
      <c r="B415" s="3"/>
      <c r="C415" s="3"/>
      <c r="D415" s="3"/>
      <c r="R415" s="3"/>
      <c r="S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  <c r="IV415" s="3"/>
      <c r="IW415" s="3"/>
    </row>
    <row r="416" customFormat="false" ht="11.25" hidden="false" customHeight="false" outlineLevel="0" collapsed="false">
      <c r="A416" s="3"/>
      <c r="B416" s="3"/>
      <c r="C416" s="3"/>
      <c r="D416" s="3"/>
      <c r="R416" s="3"/>
      <c r="S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  <c r="IV416" s="3"/>
      <c r="IW416" s="3"/>
    </row>
    <row r="417" customFormat="false" ht="11.25" hidden="false" customHeight="false" outlineLevel="0" collapsed="false">
      <c r="A417" s="3"/>
      <c r="B417" s="3"/>
      <c r="C417" s="3"/>
      <c r="D417" s="3"/>
      <c r="R417" s="3"/>
      <c r="S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  <c r="IV417" s="3"/>
      <c r="IW417" s="3"/>
    </row>
    <row r="418" customFormat="false" ht="11.25" hidden="false" customHeight="false" outlineLevel="0" collapsed="false">
      <c r="A418" s="3"/>
      <c r="B418" s="3"/>
      <c r="C418" s="3"/>
      <c r="D418" s="3"/>
      <c r="R418" s="3"/>
      <c r="S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  <c r="IW418" s="3"/>
    </row>
    <row r="419" customFormat="false" ht="11.25" hidden="false" customHeight="false" outlineLevel="0" collapsed="false">
      <c r="A419" s="3"/>
      <c r="B419" s="3"/>
      <c r="C419" s="3"/>
      <c r="D419" s="3"/>
      <c r="R419" s="3"/>
      <c r="S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  <c r="IV419" s="3"/>
      <c r="IW419" s="3"/>
    </row>
    <row r="420" customFormat="false" ht="11.25" hidden="false" customHeight="false" outlineLevel="0" collapsed="false">
      <c r="A420" s="3"/>
      <c r="B420" s="3"/>
      <c r="C420" s="3"/>
      <c r="D420" s="3"/>
      <c r="R420" s="3"/>
      <c r="S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  <c r="IV420" s="3"/>
      <c r="IW420" s="3"/>
    </row>
    <row r="421" customFormat="false" ht="11.25" hidden="false" customHeight="false" outlineLevel="0" collapsed="false">
      <c r="A421" s="3"/>
      <c r="B421" s="3"/>
      <c r="C421" s="3"/>
      <c r="D421" s="3"/>
      <c r="R421" s="3"/>
      <c r="S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  <c r="IV421" s="3"/>
      <c r="IW421" s="3"/>
    </row>
    <row r="422" customFormat="false" ht="11.25" hidden="false" customHeight="false" outlineLevel="0" collapsed="false">
      <c r="A422" s="3"/>
      <c r="B422" s="3"/>
      <c r="C422" s="3"/>
      <c r="D422" s="3"/>
      <c r="R422" s="3"/>
      <c r="S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  <c r="IV422" s="3"/>
      <c r="IW422" s="3"/>
    </row>
    <row r="423" customFormat="false" ht="11.25" hidden="false" customHeight="false" outlineLevel="0" collapsed="false">
      <c r="A423" s="3"/>
      <c r="B423" s="3"/>
      <c r="C423" s="3"/>
      <c r="D423" s="3"/>
      <c r="R423" s="3"/>
      <c r="S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  <c r="IV423" s="3"/>
      <c r="IW423" s="3"/>
    </row>
    <row r="424" customFormat="false" ht="11.25" hidden="false" customHeight="false" outlineLevel="0" collapsed="false">
      <c r="A424" s="3"/>
      <c r="B424" s="3"/>
      <c r="C424" s="3"/>
      <c r="D424" s="3"/>
      <c r="R424" s="3"/>
      <c r="S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  <c r="IV424" s="3"/>
      <c r="IW424" s="3"/>
    </row>
    <row r="425" customFormat="false" ht="11.25" hidden="false" customHeight="false" outlineLevel="0" collapsed="false">
      <c r="A425" s="3"/>
      <c r="B425" s="3"/>
      <c r="C425" s="3"/>
      <c r="D425" s="3"/>
      <c r="R425" s="3"/>
      <c r="S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  <c r="IV425" s="3"/>
      <c r="IW42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2001-10-25T12:31:32Z</dcterms:created>
  <dc:creator>Frank Cernosek</dc:creator>
  <dc:description/>
  <dc:language>en-US</dc:language>
  <cp:lastModifiedBy>Frank Cernosek</cp:lastModifiedBy>
  <cp:lastPrinted>2001-10-25T18:03:13Z</cp:lastPrinted>
  <dcterms:modified xsi:type="dcterms:W3CDTF">2001-10-25T18:03:15Z</dcterms:modified>
  <cp:revision>0</cp:revision>
  <dc:subject/>
  <dc:title/>
</cp:coreProperties>
</file>