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<sst xmlns="http://schemas.openxmlformats.org/spreadsheetml/2006/main" count="17" uniqueCount="13">
  <si>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Price</t>
  </si>
  <si>
    <t xml:space="preserve">Daily Vol</t>
  </si>
  <si>
    <t xml:space="preserve">Days</t>
  </si>
  <si>
    <t xml:space="preserve">Monthly Vol</t>
  </si>
  <si>
    <t xml:space="preserve">Value</t>
  </si>
  <si>
    <t xml:space="preserve">Total Value</t>
  </si>
  <si>
    <t xml:space="preserve">Total MMBtu</t>
  </si>
  <si>
    <t xml:space="preserve">Discount Rate</t>
  </si>
  <si>
    <t xml:space="preserve">PV Value</t>
  </si>
  <si>
    <t xml:space="preserve">PV MMBtu</t>
  </si>
  <si>
    <t xml:space="preserve">1-Year Swap</t>
  </si>
  <si>
    <t xml:space="preserve">17-Mon Swap</t>
  </si>
  <si>
    <t xml:space="preserve">I sold him 5.94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</si>
</sst>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_(* #,##0.00_);_(* \(#,##0.00\);_(* \-??_);_(@_)"/>
    <numFmt numFmtId="167" formatCode="#,##0.000"/>
    <numFmt numFmtId="168" formatCode="#,##0"/>
    <numFmt numFmtId="169" formatCode="#,##0.00"/>
    <numFmt numFmtId="170" formatCode="#,##0.0000"/>
    <numFmt numFmtId="171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0" width="6.85"/>
    <col collapsed="false" customWidth="true" hidden="false" outlineLevel="0" max="4" min="3" style="0" width="6.41"/>
    <col collapsed="false" customWidth="true" hidden="false" outlineLevel="0" max="5" min="5" style="0" width="9.41"/>
    <col collapsed="false" customWidth="true" hidden="false" outlineLevel="0" max="7" min="7" style="0" width="6.85"/>
    <col collapsed="false" customWidth="true" hidden="false" outlineLevel="0" max="8" min="8" style="0" width="6.41"/>
    <col collapsed="false" customWidth="true" hidden="false" outlineLevel="0" max="9" min="9" style="0" width="9.41"/>
    <col collapsed="false" customWidth="true" hidden="false" outlineLevel="0" max="10" min="10" style="0" width="7.56"/>
    <col collapsed="false" customWidth="true" hidden="false" outlineLevel="0" max="11" min="11" style="0" width="14.41"/>
    <col collapsed="false" customWidth="true" hidden="false" outlineLevel="0" max="12" min="12" style="0" width="14.85"/>
    <col collapsed="false" customWidth="true" hidden="false" outlineLevel="0" max="14" min="13" style="0" width="10.41"/>
    <col collapsed="false" customWidth="true" hidden="false" outlineLevel="0" max="15" min="15" style="0" width="12.28"/>
  </cols>
  <sheetData>
    <row r="1" customFormat="false" ht="25.5" hidden="false" customHeight="false" outlineLevel="0" collapsed="false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0</v>
      </c>
      <c r="H1" s="3" t="s">
        <v>1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</row>
    <row r="2" customFormat="false" ht="12.75" hidden="false" customHeight="false" outlineLevel="0" collapsed="false">
      <c r="A2" s="1" t="n">
        <v>37043</v>
      </c>
      <c r="B2" s="4" t="n">
        <v>4.58</v>
      </c>
      <c r="C2" s="5" t="n">
        <v>2000</v>
      </c>
      <c r="D2" s="5" t="n">
        <f aca="false">DAY(EOMONTH(A2,0))</f>
        <v>30</v>
      </c>
      <c r="E2" s="5" t="n">
        <f aca="false">C2*D2</f>
        <v>60000</v>
      </c>
      <c r="F2" s="5" t="n">
        <f aca="false">B2*E2</f>
        <v>274800</v>
      </c>
      <c r="G2" s="6" t="n">
        <v>7.76</v>
      </c>
      <c r="H2" s="5" t="n">
        <v>2000</v>
      </c>
      <c r="I2" s="5" t="n">
        <f aca="false">H2*D2</f>
        <v>60000</v>
      </c>
      <c r="J2" s="5" t="n">
        <f aca="false">I2*G2</f>
        <v>465600</v>
      </c>
      <c r="K2" s="5" t="n">
        <f aca="false">F2+J2</f>
        <v>740400</v>
      </c>
      <c r="L2" s="5" t="n">
        <f aca="false">E2+I2</f>
        <v>120000</v>
      </c>
      <c r="M2" s="7" t="n">
        <v>0.991806129885448</v>
      </c>
      <c r="N2" s="5" t="n">
        <f aca="false">K2*M2</f>
        <v>734333.258567186</v>
      </c>
      <c r="O2" s="5" t="n">
        <f aca="false">L2*M2</f>
        <v>119016.735586254</v>
      </c>
    </row>
    <row r="3" customFormat="false" ht="12.75" hidden="false" customHeight="false" outlineLevel="0" collapsed="false">
      <c r="A3" s="1" t="n">
        <v>37073</v>
      </c>
      <c r="B3" s="4" t="n">
        <v>4.49</v>
      </c>
      <c r="C3" s="5" t="n">
        <v>2000</v>
      </c>
      <c r="D3" s="5" t="n">
        <f aca="false">DAY(EOMONTH(A3,0))</f>
        <v>31</v>
      </c>
      <c r="E3" s="5" t="n">
        <f aca="false">C3*D3</f>
        <v>62000</v>
      </c>
      <c r="F3" s="5" t="n">
        <f aca="false">B3*E3</f>
        <v>278380</v>
      </c>
      <c r="G3" s="6" t="n">
        <v>7.76</v>
      </c>
      <c r="H3" s="5" t="n">
        <v>2000</v>
      </c>
      <c r="I3" s="5" t="n">
        <f aca="false">H3*D3</f>
        <v>62000</v>
      </c>
      <c r="J3" s="5" t="n">
        <f aca="false">I3*G3</f>
        <v>481120</v>
      </c>
      <c r="K3" s="5" t="n">
        <f aca="false">F3+J3</f>
        <v>759500</v>
      </c>
      <c r="L3" s="5" t="n">
        <f aca="false">E3+I3</f>
        <v>124000</v>
      </c>
      <c r="M3" s="7" t="n">
        <v>0.988425501911956</v>
      </c>
      <c r="N3" s="5" t="n">
        <f aca="false">K3*M3</f>
        <v>750709.168702131</v>
      </c>
      <c r="O3" s="5" t="n">
        <f aca="false">L3*M3</f>
        <v>122564.762237083</v>
      </c>
    </row>
    <row r="4" customFormat="false" ht="12.75" hidden="false" customHeight="false" outlineLevel="0" collapsed="false">
      <c r="A4" s="1" t="n">
        <v>37104</v>
      </c>
      <c r="B4" s="4" t="n">
        <v>4.55</v>
      </c>
      <c r="C4" s="5" t="n">
        <v>2000</v>
      </c>
      <c r="D4" s="5" t="n">
        <f aca="false">DAY(EOMONTH(A4,0))</f>
        <v>31</v>
      </c>
      <c r="E4" s="5" t="n">
        <f aca="false">C4*D4</f>
        <v>62000</v>
      </c>
      <c r="F4" s="5" t="n">
        <f aca="false">B4*E4</f>
        <v>282100</v>
      </c>
      <c r="G4" s="6" t="n">
        <v>7.76</v>
      </c>
      <c r="H4" s="5" t="n">
        <v>2000</v>
      </c>
      <c r="I4" s="5" t="n">
        <f aca="false">H4*D4</f>
        <v>62000</v>
      </c>
      <c r="J4" s="5" t="n">
        <f aca="false">I4*G4</f>
        <v>481120</v>
      </c>
      <c r="K4" s="5" t="n">
        <f aca="false">F4+J4</f>
        <v>763220</v>
      </c>
      <c r="L4" s="5" t="n">
        <f aca="false">E4+I4</f>
        <v>124000</v>
      </c>
      <c r="M4" s="7" t="n">
        <v>0.985041529245318</v>
      </c>
      <c r="N4" s="5" t="n">
        <f aca="false">K4*M4</f>
        <v>751803.395950612</v>
      </c>
      <c r="O4" s="5" t="n">
        <f aca="false">L4*M4</f>
        <v>122145.149626419</v>
      </c>
    </row>
    <row r="5" customFormat="false" ht="12.75" hidden="false" customHeight="false" outlineLevel="0" collapsed="false">
      <c r="A5" s="1" t="n">
        <v>37135</v>
      </c>
      <c r="B5" s="4" t="n">
        <v>4.565</v>
      </c>
      <c r="C5" s="5" t="n">
        <v>2000</v>
      </c>
      <c r="D5" s="5" t="n">
        <f aca="false">DAY(EOMONTH(A5,0))</f>
        <v>30</v>
      </c>
      <c r="E5" s="5" t="n">
        <f aca="false">C5*D5</f>
        <v>60000</v>
      </c>
      <c r="F5" s="5" t="n">
        <f aca="false">B5*E5</f>
        <v>273900</v>
      </c>
      <c r="G5" s="6" t="n">
        <v>7.76</v>
      </c>
      <c r="H5" s="5" t="n">
        <v>2000</v>
      </c>
      <c r="I5" s="5" t="n">
        <f aca="false">H5*D5</f>
        <v>60000</v>
      </c>
      <c r="J5" s="5" t="n">
        <f aca="false">I5*G5</f>
        <v>465600</v>
      </c>
      <c r="K5" s="5" t="n">
        <f aca="false">F5+J5</f>
        <v>739500</v>
      </c>
      <c r="L5" s="5" t="n">
        <f aca="false">E5+I5</f>
        <v>120000</v>
      </c>
      <c r="M5" s="7" t="n">
        <v>0.981797146231561</v>
      </c>
      <c r="N5" s="5" t="n">
        <f aca="false">K5*M5</f>
        <v>726038.989638239</v>
      </c>
      <c r="O5" s="5" t="n">
        <f aca="false">L5*M5</f>
        <v>117815.657547787</v>
      </c>
    </row>
    <row r="6" customFormat="false" ht="12.75" hidden="false" customHeight="false" outlineLevel="0" collapsed="false">
      <c r="A6" s="1" t="n">
        <v>37165</v>
      </c>
      <c r="B6" s="4" t="n">
        <v>5.15</v>
      </c>
      <c r="C6" s="5" t="n">
        <v>2000</v>
      </c>
      <c r="D6" s="5" t="n">
        <f aca="false">DAY(EOMONTH(A6,0))</f>
        <v>31</v>
      </c>
      <c r="E6" s="5" t="n">
        <f aca="false">C6*D6</f>
        <v>62000</v>
      </c>
      <c r="F6" s="5" t="n">
        <f aca="false">B6*E6</f>
        <v>319300</v>
      </c>
      <c r="G6" s="6" t="n">
        <v>7.76</v>
      </c>
      <c r="H6" s="5" t="n">
        <v>2000</v>
      </c>
      <c r="I6" s="5" t="n">
        <f aca="false">H6*D6</f>
        <v>62000</v>
      </c>
      <c r="J6" s="5" t="n">
        <f aca="false">I6*G6</f>
        <v>481120</v>
      </c>
      <c r="K6" s="5" t="n">
        <f aca="false">F6+J6</f>
        <v>800420</v>
      </c>
      <c r="L6" s="5" t="n">
        <f aca="false">E6+I6</f>
        <v>124000</v>
      </c>
      <c r="M6" s="7" t="n">
        <v>0.978457466242464</v>
      </c>
      <c r="N6" s="5" t="n">
        <f aca="false">K6*M6</f>
        <v>783176.925129793</v>
      </c>
      <c r="O6" s="5" t="n">
        <f aca="false">L6*M6</f>
        <v>121328.725814066</v>
      </c>
    </row>
    <row r="7" customFormat="false" ht="12.75" hidden="false" customHeight="false" outlineLevel="0" collapsed="false">
      <c r="A7" s="1" t="n">
        <v>37196</v>
      </c>
      <c r="B7" s="4" t="n">
        <v>6.97</v>
      </c>
      <c r="C7" s="5" t="n">
        <v>2000</v>
      </c>
      <c r="D7" s="5" t="n">
        <f aca="false">DAY(EOMONTH(A7,0))</f>
        <v>30</v>
      </c>
      <c r="E7" s="5" t="n">
        <f aca="false">C7*D7</f>
        <v>60000</v>
      </c>
      <c r="F7" s="5" t="n">
        <f aca="false">B7*E7</f>
        <v>418200</v>
      </c>
      <c r="G7" s="6" t="n">
        <v>7.76</v>
      </c>
      <c r="H7" s="5" t="n">
        <v>2000</v>
      </c>
      <c r="I7" s="5" t="n">
        <f aca="false">H7*D7</f>
        <v>60000</v>
      </c>
      <c r="J7" s="5" t="n">
        <f aca="false">I7*G7</f>
        <v>465600</v>
      </c>
      <c r="K7" s="5" t="n">
        <f aca="false">F7+J7</f>
        <v>883800</v>
      </c>
      <c r="L7" s="5" t="n">
        <f aca="false">E7+I7</f>
        <v>120000</v>
      </c>
      <c r="M7" s="7" t="n">
        <v>0.975208084202024</v>
      </c>
      <c r="N7" s="5" t="n">
        <f aca="false">K7*M7</f>
        <v>861888.904817749</v>
      </c>
      <c r="O7" s="5" t="n">
        <f aca="false">L7*M7</f>
        <v>117024.970104243</v>
      </c>
    </row>
    <row r="8" customFormat="false" ht="12.75" hidden="false" customHeight="false" outlineLevel="0" collapsed="false">
      <c r="A8" s="1" t="n">
        <v>37226</v>
      </c>
      <c r="B8" s="4" t="n">
        <v>9.43</v>
      </c>
      <c r="C8" s="5" t="n">
        <v>2000</v>
      </c>
      <c r="D8" s="5" t="n">
        <f aca="false">DAY(EOMONTH(A8,0))</f>
        <v>31</v>
      </c>
      <c r="E8" s="5" t="n">
        <f aca="false">C8*D8</f>
        <v>62000</v>
      </c>
      <c r="F8" s="5" t="n">
        <f aca="false">B8*E8</f>
        <v>584660</v>
      </c>
      <c r="G8" s="6" t="n">
        <v>7.76</v>
      </c>
      <c r="H8" s="5" t="n">
        <v>2000</v>
      </c>
      <c r="I8" s="5" t="n">
        <f aca="false">H8*D8</f>
        <v>62000</v>
      </c>
      <c r="J8" s="5" t="n">
        <f aca="false">I8*G8</f>
        <v>481120</v>
      </c>
      <c r="K8" s="5" t="n">
        <f aca="false">F8+J8</f>
        <v>1065780</v>
      </c>
      <c r="L8" s="5" t="n">
        <f aca="false">E8+I8</f>
        <v>124000</v>
      </c>
      <c r="M8" s="7" t="n">
        <v>0.971870021412949</v>
      </c>
      <c r="N8" s="5" t="n">
        <f aca="false">K8*M8</f>
        <v>1035799.63142149</v>
      </c>
      <c r="O8" s="5" t="n">
        <f aca="false">L8*M8</f>
        <v>120511.882655206</v>
      </c>
    </row>
    <row r="9" customFormat="false" ht="12.75" hidden="false" customHeight="false" outlineLevel="0" collapsed="false">
      <c r="A9" s="1" t="n">
        <v>37257</v>
      </c>
      <c r="B9" s="4" t="n">
        <v>9.63</v>
      </c>
      <c r="C9" s="5" t="n">
        <v>4000</v>
      </c>
      <c r="D9" s="5" t="n">
        <f aca="false">DAY(EOMONTH(A9,0))</f>
        <v>31</v>
      </c>
      <c r="E9" s="5" t="n">
        <f aca="false">C9*D9</f>
        <v>124000</v>
      </c>
      <c r="F9" s="5" t="n">
        <f aca="false">B9*E9</f>
        <v>1194120</v>
      </c>
      <c r="G9" s="6"/>
      <c r="H9" s="6"/>
      <c r="I9" s="6"/>
      <c r="J9" s="6"/>
      <c r="K9" s="5" t="n">
        <f aca="false">F9+J9</f>
        <v>1194120</v>
      </c>
      <c r="L9" s="5" t="n">
        <f aca="false">E9+I9</f>
        <v>124000</v>
      </c>
      <c r="M9" s="7" t="n">
        <v>0.968445213723415</v>
      </c>
      <c r="N9" s="5" t="n">
        <f aca="false">K9*M9</f>
        <v>1156439.7986114</v>
      </c>
      <c r="O9" s="5" t="n">
        <f aca="false">L9*M9</f>
        <v>120087.206501703</v>
      </c>
    </row>
    <row r="10" customFormat="false" ht="12.75" hidden="false" customHeight="false" outlineLevel="0" collapsed="false">
      <c r="A10" s="1" t="n">
        <v>37288</v>
      </c>
      <c r="B10" s="4" t="n">
        <v>6.9</v>
      </c>
      <c r="C10" s="5" t="n">
        <v>4000</v>
      </c>
      <c r="D10" s="5" t="n">
        <f aca="false">DAY(EOMONTH(A10,0))</f>
        <v>28</v>
      </c>
      <c r="E10" s="5" t="n">
        <f aca="false">C10*D10</f>
        <v>112000</v>
      </c>
      <c r="F10" s="5" t="n">
        <f aca="false">B10*E10</f>
        <v>772800</v>
      </c>
      <c r="G10" s="6"/>
      <c r="H10" s="6"/>
      <c r="I10" s="6"/>
      <c r="J10" s="6"/>
      <c r="K10" s="5" t="n">
        <f aca="false">F10+J10</f>
        <v>772800</v>
      </c>
      <c r="L10" s="5" t="n">
        <f aca="false">E10+I10</f>
        <v>112000</v>
      </c>
      <c r="M10" s="7" t="n">
        <v>0.96517745150813</v>
      </c>
      <c r="N10" s="5" t="n">
        <f aca="false">K10*M10</f>
        <v>745889.134525483</v>
      </c>
      <c r="O10" s="5" t="n">
        <f aca="false">L10*M10</f>
        <v>108099.874568911</v>
      </c>
    </row>
    <row r="11" customFormat="false" ht="12.75" hidden="false" customHeight="false" outlineLevel="0" collapsed="false">
      <c r="A11" s="1" t="n">
        <v>37316</v>
      </c>
      <c r="B11" s="4" t="n">
        <v>5.51</v>
      </c>
      <c r="C11" s="5" t="n">
        <v>4000</v>
      </c>
      <c r="D11" s="5" t="n">
        <f aca="false">DAY(EOMONTH(A11,0))</f>
        <v>31</v>
      </c>
      <c r="E11" s="5" t="n">
        <f aca="false">C11*D11</f>
        <v>124000</v>
      </c>
      <c r="F11" s="5" t="n">
        <f aca="false">B11*E11</f>
        <v>683240</v>
      </c>
      <c r="G11" s="6"/>
      <c r="H11" s="6"/>
      <c r="I11" s="6"/>
      <c r="J11" s="6"/>
      <c r="K11" s="5" t="n">
        <f aca="false">F11+J11</f>
        <v>683240</v>
      </c>
      <c r="L11" s="5" t="n">
        <f aca="false">E11+I11</f>
        <v>124000</v>
      </c>
      <c r="M11" s="7" t="n">
        <v>0.961576203349088</v>
      </c>
      <c r="N11" s="5" t="n">
        <f aca="false">K11*M11</f>
        <v>656987.325176231</v>
      </c>
      <c r="O11" s="5" t="n">
        <f aca="false">L11*M11</f>
        <v>119235.449215287</v>
      </c>
    </row>
    <row r="12" customFormat="false" ht="12.75" hidden="false" customHeight="false" outlineLevel="0" collapsed="false">
      <c r="A12" s="1" t="n">
        <v>37347</v>
      </c>
      <c r="B12" s="4" t="n">
        <v>4.48</v>
      </c>
      <c r="C12" s="5" t="n">
        <v>4000</v>
      </c>
      <c r="D12" s="5" t="n">
        <f aca="false">DAY(EOMONTH(A12,0))</f>
        <v>30</v>
      </c>
      <c r="E12" s="5" t="n">
        <f aca="false">C12*D12</f>
        <v>120000</v>
      </c>
      <c r="F12" s="5" t="n">
        <f aca="false">B12*E12</f>
        <v>537600</v>
      </c>
      <c r="G12" s="6"/>
      <c r="H12" s="6"/>
      <c r="I12" s="6"/>
      <c r="J12" s="6"/>
      <c r="K12" s="5" t="n">
        <f aca="false">F12+J12</f>
        <v>537600</v>
      </c>
      <c r="L12" s="5" t="n">
        <f aca="false">E12+I12</f>
        <v>120000</v>
      </c>
      <c r="M12" s="7" t="n">
        <v>0.958018576301804</v>
      </c>
      <c r="N12" s="5" t="n">
        <f aca="false">K12*M12</f>
        <v>515030.78661985</v>
      </c>
      <c r="O12" s="5" t="n">
        <f aca="false">L12*M12</f>
        <v>114962.229156216</v>
      </c>
    </row>
    <row r="13" customFormat="false" ht="12.75" hidden="false" customHeight="false" outlineLevel="0" collapsed="false">
      <c r="A13" s="1" t="n">
        <v>37377</v>
      </c>
      <c r="B13" s="4" t="n">
        <v>4.39</v>
      </c>
      <c r="C13" s="5" t="n">
        <v>4000</v>
      </c>
      <c r="D13" s="5" t="n">
        <f aca="false">DAY(EOMONTH(A13,0))</f>
        <v>31</v>
      </c>
      <c r="E13" s="5" t="n">
        <f aca="false">C13*D13</f>
        <v>124000</v>
      </c>
      <c r="F13" s="5" t="n">
        <f aca="false">B13*E13</f>
        <v>544360</v>
      </c>
      <c r="G13" s="6"/>
      <c r="H13" s="6"/>
      <c r="I13" s="6"/>
      <c r="J13" s="6"/>
      <c r="K13" s="5" t="n">
        <f aca="false">F13+J13</f>
        <v>544360</v>
      </c>
      <c r="L13" s="5" t="n">
        <f aca="false">E13+I13</f>
        <v>124000</v>
      </c>
      <c r="M13" s="7" t="n">
        <v>0.954320895959274</v>
      </c>
      <c r="N13" s="5" t="n">
        <f aca="false">K13*M13</f>
        <v>519494.12292439</v>
      </c>
      <c r="O13" s="5" t="n">
        <f aca="false">L13*M13</f>
        <v>118335.79109895</v>
      </c>
    </row>
    <row r="14" customFormat="false" ht="12.75" hidden="false" customHeight="false" outlineLevel="0" collapsed="false">
      <c r="A14" s="1" t="n">
        <v>37408</v>
      </c>
      <c r="B14" s="8" t="n">
        <v>4.43</v>
      </c>
      <c r="C14" s="5" t="n">
        <v>4000</v>
      </c>
      <c r="D14" s="5" t="n">
        <f aca="false">DAY(EOMONTH(A14,0))</f>
        <v>30</v>
      </c>
      <c r="E14" s="5" t="n">
        <f aca="false">C14*D14</f>
        <v>120000</v>
      </c>
      <c r="F14" s="5" t="n">
        <f aca="false">B14*E14</f>
        <v>531600</v>
      </c>
      <c r="G14" s="6"/>
      <c r="H14" s="6"/>
      <c r="I14" s="6"/>
      <c r="J14" s="6"/>
      <c r="K14" s="5" t="n">
        <f aca="false">F14+J14</f>
        <v>531600</v>
      </c>
      <c r="L14" s="5" t="n">
        <f aca="false">E14+I14</f>
        <v>120000</v>
      </c>
      <c r="M14" s="7" t="n">
        <v>0.950690157497859</v>
      </c>
      <c r="N14" s="5" t="n">
        <f aca="false">K14*M14</f>
        <v>505386.887725862</v>
      </c>
      <c r="O14" s="5" t="n">
        <f aca="false">L14*M14</f>
        <v>114082.818899743</v>
      </c>
    </row>
    <row r="15" customFormat="false" ht="12.75" hidden="false" customHeight="false" outlineLevel="0" collapsed="false">
      <c r="A15" s="1" t="n">
        <v>37438</v>
      </c>
      <c r="B15" s="8" t="n">
        <v>4.47</v>
      </c>
      <c r="C15" s="5" t="n">
        <v>4000</v>
      </c>
      <c r="D15" s="5" t="n">
        <f aca="false">DAY(EOMONTH(A15,0))</f>
        <v>31</v>
      </c>
      <c r="E15" s="5" t="n">
        <f aca="false">C15*D15</f>
        <v>124000</v>
      </c>
      <c r="F15" s="5" t="n">
        <f aca="false">B15*E15</f>
        <v>554280</v>
      </c>
      <c r="G15" s="6"/>
      <c r="H15" s="6"/>
      <c r="I15" s="6"/>
      <c r="J15" s="6"/>
      <c r="K15" s="5" t="n">
        <f aca="false">F15+J15</f>
        <v>554280</v>
      </c>
      <c r="L15" s="5" t="n">
        <f aca="false">E15+I15</f>
        <v>124000</v>
      </c>
      <c r="M15" s="7" t="n">
        <v>0.946883712246014</v>
      </c>
      <c r="N15" s="5" t="n">
        <f aca="false">K15*M15</f>
        <v>524838.704023721</v>
      </c>
      <c r="O15" s="5" t="n">
        <f aca="false">L15*M15</f>
        <v>117413.580318506</v>
      </c>
    </row>
    <row r="16" customFormat="false" ht="12.75" hidden="false" customHeight="false" outlineLevel="0" collapsed="false">
      <c r="A16" s="1" t="n">
        <v>37469</v>
      </c>
      <c r="B16" s="8" t="n">
        <v>4.49</v>
      </c>
      <c r="C16" s="5" t="n">
        <v>4000</v>
      </c>
      <c r="D16" s="5" t="n">
        <f aca="false">DAY(EOMONTH(A16,0))</f>
        <v>31</v>
      </c>
      <c r="E16" s="5" t="n">
        <f aca="false">C16*D16</f>
        <v>124000</v>
      </c>
      <c r="F16" s="5" t="n">
        <f aca="false">B16*E16</f>
        <v>556760</v>
      </c>
      <c r="K16" s="5" t="n">
        <f aca="false">F16+J16</f>
        <v>556760</v>
      </c>
      <c r="L16" s="5" t="n">
        <f aca="false">E16+I16</f>
        <v>124000</v>
      </c>
      <c r="M16" s="7" t="n">
        <v>0.94294983239808</v>
      </c>
      <c r="N16" s="5" t="n">
        <f aca="false">K16*M16</f>
        <v>524996.748685955</v>
      </c>
      <c r="O16" s="5" t="n">
        <f aca="false">L16*M16</f>
        <v>116925.779217362</v>
      </c>
    </row>
    <row r="17" customFormat="false" ht="12.75" hidden="false" customHeight="false" outlineLevel="0" collapsed="false">
      <c r="A17" s="1" t="n">
        <v>37500</v>
      </c>
      <c r="B17" s="8" t="n">
        <v>4.5</v>
      </c>
      <c r="C17" s="5" t="n">
        <v>4000</v>
      </c>
      <c r="D17" s="5" t="n">
        <f aca="false">DAY(EOMONTH(A17,0))</f>
        <v>30</v>
      </c>
      <c r="E17" s="5" t="n">
        <f aca="false">C17*D17</f>
        <v>120000</v>
      </c>
      <c r="F17" s="5" t="n">
        <f aca="false">B17*E17</f>
        <v>540000</v>
      </c>
      <c r="K17" s="5" t="n">
        <f aca="false">F17+J17</f>
        <v>540000</v>
      </c>
      <c r="L17" s="5" t="n">
        <f aca="false">E17+I17</f>
        <v>120000</v>
      </c>
      <c r="M17" s="7" t="n">
        <v>0.939081140826155</v>
      </c>
      <c r="N17" s="5" t="n">
        <f aca="false">K17*M17</f>
        <v>507103.816046124</v>
      </c>
      <c r="O17" s="5" t="n">
        <f aca="false">L17*M17</f>
        <v>112689.736899139</v>
      </c>
    </row>
    <row r="18" customFormat="false" ht="13.5" hidden="false" customHeight="false" outlineLevel="0" collapsed="false">
      <c r="A18" s="1" t="n">
        <v>37530</v>
      </c>
      <c r="B18" s="8" t="n">
        <v>4.51</v>
      </c>
      <c r="C18" s="5" t="n">
        <v>4000</v>
      </c>
      <c r="D18" s="5" t="n">
        <f aca="false">DAY(EOMONTH(A18,0))</f>
        <v>31</v>
      </c>
      <c r="E18" s="5" t="n">
        <f aca="false">C18*D18</f>
        <v>124000</v>
      </c>
      <c r="F18" s="5" t="n">
        <f aca="false">B18*E18</f>
        <v>559240</v>
      </c>
      <c r="K18" s="5" t="n">
        <f aca="false">F18+J18</f>
        <v>559240</v>
      </c>
      <c r="L18" s="5" t="n">
        <f aca="false">E18+I18</f>
        <v>124000</v>
      </c>
      <c r="M18" s="7" t="n">
        <v>0.935050185417688</v>
      </c>
      <c r="N18" s="9" t="n">
        <f aca="false">K18*M18</f>
        <v>522917.465692988</v>
      </c>
      <c r="O18" s="9" t="n">
        <f aca="false">L18*M18</f>
        <v>115946.222991793</v>
      </c>
    </row>
    <row r="19" customFormat="false" ht="13.5" hidden="false" customHeight="false" outlineLevel="0" collapsed="false">
      <c r="N19" s="5" t="n">
        <f aca="false">SUM(N2:N18)</f>
        <v>11822835.0642592</v>
      </c>
      <c r="O19" s="5" t="n">
        <f aca="false">SUM(O2:O18)</f>
        <v>1998186.57243867</v>
      </c>
    </row>
    <row r="21" customFormat="false" ht="12.75" hidden="false" customHeight="false" outlineLevel="0" collapsed="false">
      <c r="K21" s="10" t="s">
        <v>10</v>
      </c>
      <c r="L21" s="11" t="n">
        <f aca="false">SUM(N2:N13)/SUM(O2:O13)</f>
        <v>6.50018057506246</v>
      </c>
    </row>
    <row r="22" customFormat="false" ht="12.75" hidden="false" customHeight="false" outlineLevel="0" collapsed="false">
      <c r="K22" s="10" t="s">
        <v>11</v>
      </c>
      <c r="L22" s="11" t="n">
        <f aca="false">N19/O19</f>
        <v>5.91678236023283</v>
      </c>
    </row>
    <row r="25" customFormat="false" ht="30" hidden="false" customHeight="false" outlineLevel="0" collapsed="false">
      <c r="K25" s="12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2001-05-15T12:59:13Z</dcterms:created>
  <dc:creator>dfuller</dc:creator>
  <dc:description/>
  <dc:language>en-US</dc:language>
  <cp:lastModifiedBy>dfuller</cp:lastModifiedBy>
  <dcterms:modified xsi:type="dcterms:W3CDTF">2001-05-16T17:15:53Z</dcterms:modified>
  <cp:revision>0</cp:revision>
  <dc:subject/>
  <dc:title/>
</cp:coreProperties>
</file>