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PREAD OPTION" sheetId="1" state="visible" r:id="rId3"/>
    <sheet name="PIPE OPTION" sheetId="2" state="visible" r:id="rId4"/>
  </sheets>
  <definedNames>
    <definedName function="false" hidden="false" name="BASIS" vbProcedure="false">#REF!</definedName>
    <definedName function="false" hidden="false" name="BASISONE" vbProcedure="false">#REF!</definedName>
    <definedName function="false" hidden="false" name="BASISTWO" vbProcedure="false">#REF!</definedName>
    <definedName function="false" hidden="false" name="CAL7STRIP" vbProcedure="false">#REF!</definedName>
    <definedName function="false" hidden="false" name="CAL7VOL" vbProcedure="false">#REF!</definedName>
    <definedName function="false" hidden="false" name="CAL8VOL" vbProcedure="false">#REF!</definedName>
    <definedName function="false" hidden="false" name="CAL9VOL" vbProcedure="false">#REF!</definedName>
    <definedName function="false" hidden="false" name="CALLPUT" vbProcedure="false">#REF!</definedName>
    <definedName function="false" hidden="false" name="CORRELATION" vbProcedure="false">#REF!</definedName>
    <definedName function="false" hidden="false" name="DATE" vbProcedure="false">#REF!</definedName>
    <definedName function="false" hidden="false" name="EXMONTH" vbProcedure="false">#REF!</definedName>
    <definedName function="false" hidden="false" name="EXPIRATION" vbProcedure="false">#REF!</definedName>
    <definedName function="false" hidden="false" name="MONTH" vbProcedure="false">#REF!</definedName>
    <definedName function="false" hidden="false" name="PARAMS" vbProcedure="false">#REF!</definedName>
    <definedName function="false" hidden="false" name="PARAMS2" vbProcedure="false">#REF!</definedName>
    <definedName function="false" hidden="false" name="RATES" vbProcedure="false">#REF!</definedName>
    <definedName function="false" hidden="false" name="SIMVOLONE" vbProcedure="false">#REF!</definedName>
    <definedName function="false" hidden="false" name="SIMVOLTWO" vbProcedure="false">#REF!</definedName>
    <definedName function="false" hidden="false" name="spdcallput" vbProcedure="false">#REF!</definedName>
    <definedName function="false" hidden="false" name="spddate" vbProcedure="false">#REF!</definedName>
    <definedName function="false" hidden="false" name="spdexpiration" vbProcedure="false">#REF!</definedName>
    <definedName function="false" hidden="false" name="spdstraddleyn" vbProcedure="false">#REF!</definedName>
    <definedName function="false" hidden="false" name="SPREADSTRIKE" vbProcedure="false">#REF!</definedName>
    <definedName function="false" hidden="false" name="STRADDLEYN" vbProcedure="false">#REF!</definedName>
    <definedName function="false" hidden="false" name="STRIKE" vbProcedure="false">#REF!</definedName>
    <definedName function="false" hidden="false" name="STRIPS" vbProcedure="false">#REF!</definedName>
    <definedName function="false" hidden="false" name="VOLADJONE" vbProcedure="false">#REF!</definedName>
    <definedName function="false" hidden="false" name="VOLADJTWO" vbProcedure="false">#REF!</definedName>
    <definedName function="false" hidden="false" name="VOLBA" vbProcedure="false">#REF!</definedName>
    <definedName function="false" hidden="false" name="VOLS" vbProcedure="false">#REF!</definedName>
    <definedName function="false" hidden="false" name="VOLYNONE" vbProcedure="false">#REF!</definedName>
    <definedName function="false" hidden="false" name="VOLYNTWO" vbProcedure="false">#REF!</definedName>
    <definedName function="true" hidden="false" name="SPRDOPT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<sst xmlns="http://schemas.openxmlformats.org/spreadsheetml/2006/main" count="29" uniqueCount="24">
  <si>
    <t xml:space="preserve">PUT/CALL</t>
  </si>
  <si>
    <t xml:space="preserve">PIPE ONE</t>
  </si>
  <si>
    <t xml:space="preserve">PIPE TWO</t>
  </si>
  <si>
    <t xml:space="preserve">STRIKE</t>
  </si>
  <si>
    <t xml:space="preserve">EXPIRATION</t>
  </si>
  <si>
    <t xml:space="preserve">TIME</t>
  </si>
  <si>
    <t xml:space="preserve">VOL 1</t>
  </si>
  <si>
    <t xml:space="preserve">VOL 2</t>
  </si>
  <si>
    <t xml:space="preserve">CORR</t>
  </si>
  <si>
    <t xml:space="preserve">INT. RATE</t>
  </si>
  <si>
    <t xml:space="preserve">VALUE</t>
  </si>
  <si>
    <t xml:space="preserve">DELTA</t>
  </si>
  <si>
    <t xml:space="preserve">GAMMA</t>
  </si>
  <si>
    <t xml:space="preserve">spread vol</t>
  </si>
  <si>
    <t xml:space="preserve">PUT/CALL (1=CALL,2=PUT)</t>
  </si>
  <si>
    <t xml:space="preserve">SWAP</t>
  </si>
  <si>
    <t xml:space="preserve">DAYS</t>
  </si>
  <si>
    <t xml:space="preserve">VOLATILITY</t>
  </si>
  <si>
    <t xml:space="preserve">INTEREST RATE</t>
  </si>
  <si>
    <t xml:space="preserve">OPTION PREMIUM</t>
  </si>
  <si>
    <t xml:space="preserve">(FOR IMPLIED VOL CALC)</t>
  </si>
  <si>
    <t xml:space="preserve">THETA</t>
  </si>
  <si>
    <t xml:space="preserve">VEGA</t>
  </si>
  <si>
    <t xml:space="preserve">IMPVOL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</si>
</sst>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09]m/d/yyyy"/>
    <numFmt numFmtId="166" formatCode="0"/>
    <numFmt numFmtId="167" formatCode="0.00%"/>
    <numFmt numFmtId="168" formatCode="0.0000"/>
    <numFmt numFmtId="169" formatCode="0.000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"/>
      <family val="2"/>
    </font>
    <font>
      <b val="true"/>
      <sz val="6"/>
      <name val="MS Sans Serif"/>
      <family val="0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6:L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19" min="2" style="1" width="9.14"/>
  </cols>
  <sheetData>
    <row r="6" customFormat="false" ht="12.75" hidden="false" customHeight="false" outlineLevel="0" collapsed="false">
      <c r="A6" s="1" t="s">
        <v>0</v>
      </c>
      <c r="B6" s="1" t="n">
        <v>1</v>
      </c>
      <c r="C6" s="1" t="n">
        <v>1</v>
      </c>
      <c r="D6" s="1" t="n">
        <v>1</v>
      </c>
      <c r="E6" s="1" t="n">
        <v>1</v>
      </c>
      <c r="F6" s="1" t="n">
        <v>1</v>
      </c>
    </row>
    <row r="7" customFormat="false" ht="12.75" hidden="false" customHeight="false" outlineLevel="0" collapsed="false">
      <c r="A7" s="1" t="s">
        <v>1</v>
      </c>
      <c r="B7" s="1" t="n">
        <f aca="false">B8+0.82</f>
        <v>4.093</v>
      </c>
      <c r="C7" s="1" t="n">
        <f aca="false">C8+0.8</f>
        <v>3.983</v>
      </c>
      <c r="D7" s="1" t="n">
        <v>4.52</v>
      </c>
      <c r="E7" s="1" t="n">
        <v>4.3875</v>
      </c>
      <c r="F7" s="1" t="n">
        <v>3.81</v>
      </c>
    </row>
    <row r="8" customFormat="false" ht="12.75" hidden="false" customHeight="false" outlineLevel="0" collapsed="false">
      <c r="A8" s="1" t="s">
        <v>2</v>
      </c>
      <c r="B8" s="1" t="n">
        <v>3.273</v>
      </c>
      <c r="C8" s="1" t="n">
        <v>3.183</v>
      </c>
      <c r="D8" s="1" t="n">
        <v>3.15</v>
      </c>
      <c r="E8" s="1" t="n">
        <v>3</v>
      </c>
      <c r="F8" s="1" t="n">
        <v>2.84</v>
      </c>
      <c r="H8" s="1" t="n">
        <v>3.04</v>
      </c>
      <c r="I8" s="1" t="n">
        <v>3.13</v>
      </c>
      <c r="J8" s="1" t="n">
        <v>3.15</v>
      </c>
      <c r="K8" s="1" t="n">
        <v>3</v>
      </c>
      <c r="L8" s="1" t="n">
        <v>2.84</v>
      </c>
    </row>
    <row r="9" customFormat="false" ht="12.75" hidden="false" customHeight="false" outlineLevel="0" collapsed="false">
      <c r="A9" s="1" t="s">
        <v>3</v>
      </c>
      <c r="B9" s="1" t="n">
        <v>0.82</v>
      </c>
      <c r="C9" s="1" t="n">
        <v>0.8</v>
      </c>
      <c r="D9" s="1" t="n">
        <v>1.15</v>
      </c>
      <c r="E9" s="1" t="n">
        <v>1.15</v>
      </c>
      <c r="F9" s="1" t="n">
        <v>1.15</v>
      </c>
    </row>
    <row r="10" customFormat="false" ht="12.75" hidden="false" customHeight="false" outlineLevel="0" collapsed="false">
      <c r="A10" s="1" t="s">
        <v>4</v>
      </c>
      <c r="B10" s="2" t="n">
        <v>36768</v>
      </c>
      <c r="C10" s="2" t="n">
        <v>37133</v>
      </c>
      <c r="D10" s="2" t="n">
        <v>36921</v>
      </c>
      <c r="E10" s="2" t="n">
        <v>36949</v>
      </c>
      <c r="F10" s="2" t="n">
        <v>36979</v>
      </c>
    </row>
    <row r="11" customFormat="false" ht="12.75" hidden="false" customHeight="false" outlineLevel="0" collapsed="false">
      <c r="A11" s="1" t="s">
        <v>5</v>
      </c>
      <c r="B11" s="3" t="n">
        <f aca="true">B10-TODAY()</f>
        <v>-9158</v>
      </c>
      <c r="C11" s="3" t="n">
        <f aca="true">C10-TODAY()</f>
        <v>-8793</v>
      </c>
      <c r="D11" s="3" t="n">
        <f aca="true">D10-TODAY()</f>
        <v>-9005</v>
      </c>
      <c r="E11" s="3" t="n">
        <f aca="true">E10-TODAY()</f>
        <v>-8977</v>
      </c>
      <c r="F11" s="3" t="n">
        <f aca="true">F10-TODAY()</f>
        <v>-8947</v>
      </c>
    </row>
    <row r="12" customFormat="false" ht="12.75" hidden="false" customHeight="false" outlineLevel="0" collapsed="false">
      <c r="A12" s="1" t="s">
        <v>6</v>
      </c>
      <c r="B12" s="4" t="n">
        <f aca="false">B13*1.05</f>
        <v>0.3465</v>
      </c>
      <c r="C12" s="4" t="n">
        <f aca="false">C13*1.05</f>
        <v>0.2835</v>
      </c>
      <c r="D12" s="4" t="n">
        <v>0.45</v>
      </c>
      <c r="E12" s="4" t="n">
        <v>0.45</v>
      </c>
      <c r="F12" s="4" t="n">
        <v>0.45</v>
      </c>
    </row>
    <row r="13" customFormat="false" ht="12.75" hidden="false" customHeight="false" outlineLevel="0" collapsed="false">
      <c r="A13" s="1" t="s">
        <v>7</v>
      </c>
      <c r="B13" s="4" t="n">
        <v>0.33</v>
      </c>
      <c r="C13" s="4" t="n">
        <v>0.27</v>
      </c>
      <c r="D13" s="4" t="n">
        <v>0.4</v>
      </c>
      <c r="E13" s="4" t="n">
        <v>0.4</v>
      </c>
      <c r="F13" s="4" t="n">
        <v>0.4</v>
      </c>
    </row>
    <row r="14" customFormat="false" ht="12.75" hidden="false" customHeight="false" outlineLevel="0" collapsed="false">
      <c r="A14" s="1" t="s">
        <v>8</v>
      </c>
      <c r="B14" s="4" t="n">
        <v>0.9</v>
      </c>
      <c r="C14" s="4" t="n">
        <v>0.9</v>
      </c>
      <c r="D14" s="4" t="n">
        <v>0.97</v>
      </c>
      <c r="E14" s="4" t="n">
        <v>0.97</v>
      </c>
      <c r="F14" s="4" t="n">
        <v>0.97</v>
      </c>
    </row>
    <row r="15" customFormat="false" ht="12.75" hidden="false" customHeight="false" outlineLevel="0" collapsed="false">
      <c r="A15" s="1" t="s">
        <v>9</v>
      </c>
      <c r="B15" s="4" t="n">
        <v>0.06</v>
      </c>
      <c r="C15" s="4" t="n">
        <v>0.06</v>
      </c>
      <c r="D15" s="4" t="n">
        <v>0.06</v>
      </c>
      <c r="E15" s="4" t="n">
        <v>0.06</v>
      </c>
      <c r="F15" s="4" t="n">
        <v>0.06</v>
      </c>
    </row>
    <row r="17" customFormat="false" ht="12.75" hidden="false" customHeight="false" outlineLevel="0" collapsed="false">
      <c r="A17" s="1" t="s">
        <v>10</v>
      </c>
      <c r="B17" s="5" t="e">
        <f aca="false">SPREADOPT(1,B$6,B$7,B$8,B$9,B$11,B$12,B$13,B$14,B$15)</f>
        <v>#VALUE!</v>
      </c>
      <c r="C17" s="5" t="e">
        <f aca="false">SPREADOPT(1,C$6,C$7,C$8,C$9,C$11,C$12,C$13,C$14,C$15)</f>
        <v>#VALUE!</v>
      </c>
      <c r="D17" s="5" t="e">
        <f aca="false">SPREADOPT(1,D$6,D$7,D$8,D$9,D$11,D$12,D$13,D$14,D$15)</f>
        <v>#VALUE!</v>
      </c>
      <c r="E17" s="5" t="e">
        <f aca="false">SPREADOPT(1,E$6,E$7,E$8,E$9,E$11,E$12,E$13,E$14,E$15)</f>
        <v>#VALUE!</v>
      </c>
      <c r="F17" s="5" t="e">
        <f aca="false">SPREADOPT(1,F$6,F$7,F$8,F$9,F$11,F$12,F$13,F$14,F$15)</f>
        <v>#VALUE!</v>
      </c>
      <c r="G17" s="5"/>
      <c r="H17" s="5" t="e">
        <f aca="false">AVERAGE(B17:F17)</f>
        <v>#VALUE!</v>
      </c>
    </row>
    <row r="18" customFormat="false" ht="12.75" hidden="false" customHeight="false" outlineLevel="0" collapsed="false">
      <c r="A18" s="1" t="s">
        <v>11</v>
      </c>
      <c r="B18" s="6" t="e">
        <f aca="false">SPREADOPT(2,B6,B7,B8,B9,B11,B12,B13,B14,B15)</f>
        <v>#VALUE!</v>
      </c>
      <c r="C18" s="6" t="e">
        <f aca="false">SPREADOPT(2,C6,C7,C8,C9,C11,C12,C13,C14,C15)</f>
        <v>#VALUE!</v>
      </c>
      <c r="D18" s="6" t="e">
        <f aca="false">SPREADOPT(2,D6,D7,D8,D9,D11,D12,D13,D14,D15)</f>
        <v>#VALUE!</v>
      </c>
      <c r="E18" s="6" t="e">
        <f aca="false">SPREADOPT(2,E6,E7,E8,E9,E11,E12,E13,E14,E15)</f>
        <v>#VALUE!</v>
      </c>
      <c r="F18" s="6" t="e">
        <f aca="false">SPREADOPT(2,F6,F7,F8,F9,F11,F12,F13,F14,F15)</f>
        <v>#VALUE!</v>
      </c>
      <c r="G18" s="6"/>
      <c r="H18" s="5" t="e">
        <f aca="false">AVERAGE(B18:F18)</f>
        <v>#VALUE!</v>
      </c>
    </row>
    <row r="19" customFormat="false" ht="12.75" hidden="false" customHeight="false" outlineLevel="0" collapsed="false">
      <c r="A19" s="1" t="s">
        <v>12</v>
      </c>
      <c r="B19" s="6" t="e">
        <f aca="false">SPREADOPT(3,B6,B7,B8,B9,B11,B12,B13,B14,B15)</f>
        <v>#VALUE!</v>
      </c>
      <c r="C19" s="6" t="e">
        <f aca="false">SPREADOPT(3,C6,C7,C8,C9,C11,C12,C13,C14,C15)</f>
        <v>#VALUE!</v>
      </c>
      <c r="D19" s="6" t="e">
        <f aca="false">SPREADOPT(3,D6,D7,D8,D9,D11,D12,D13,D14,D15)</f>
        <v>#VALUE!</v>
      </c>
      <c r="E19" s="6" t="e">
        <f aca="false">SPREADOPT(3,E6,E7,E8,E9,E11,E12,E13,E14,E15)</f>
        <v>#VALUE!</v>
      </c>
      <c r="F19" s="6" t="e">
        <f aca="false">SPREADOPT(3,F6,F7,F8,F9,F11,F12,F13,F14,F15)</f>
        <v>#VALUE!</v>
      </c>
      <c r="G19" s="6"/>
    </row>
    <row r="21" customFormat="false" ht="12.75" hidden="false" customHeight="false" outlineLevel="0" collapsed="false">
      <c r="A21" s="1" t="s">
        <v>13</v>
      </c>
      <c r="B21" s="4" t="e">
        <f aca="false">spdvol(B12,B13,B14)</f>
        <v>#VALUE!</v>
      </c>
      <c r="C21" s="4" t="e">
        <f aca="false">spdvol(C12,C13,C14)</f>
        <v>#VALUE!</v>
      </c>
      <c r="D21" s="4" t="e">
        <f aca="false">spdvol(D12,D13,D14)</f>
        <v>#VALUE!</v>
      </c>
      <c r="E21" s="4" t="e">
        <f aca="false">spdvol(E12,E13,E14)</f>
        <v>#VALUE!</v>
      </c>
      <c r="F21" s="4" t="e">
        <f aca="false">spdvol(F12,F13,F14)</f>
        <v>#VALUE!</v>
      </c>
    </row>
    <row r="24" customFormat="false" ht="12.75" hidden="false" customHeight="false" outlineLevel="0" collapsed="false">
      <c r="B24" s="5" t="e">
        <f aca="false">SPRDOPT(B$7,B$8,B$9,B$15,B$12,B$13,B$14,B$11,B$6,0)</f>
        <v>#NAME?</v>
      </c>
      <c r="C24" s="5" t="e">
        <f aca="false">SPRDOPT(C$7,C$8,C$9,C$15,C$12,C$13,C$14,C$11,C$6,0)</f>
        <v>#NAME?</v>
      </c>
      <c r="D24" s="5" t="e">
        <f aca="false">SPRDOPT(D$7,D$8,D$9,D$15,D$12,D$13,D$14,D$11,D$6,0)</f>
        <v>#NAME?</v>
      </c>
      <c r="E24" s="5" t="e">
        <f aca="false">SPRDOPT(E$7,E$8,E$9,E$15,E$12,E$13,E$14,E$11,E$6,0)</f>
        <v>#NAME?</v>
      </c>
      <c r="F24" s="5" t="e">
        <f aca="false">SPRDOPT(F$7,F$8,F$9,F$15,F$12,F$13,F$14,F$11,F$6,0)</f>
        <v>#NAME?</v>
      </c>
      <c r="H24" s="5" t="e">
        <f aca="false">AVERAGE(B24:F24)</f>
        <v>#NAME?</v>
      </c>
    </row>
    <row r="25" customFormat="false" ht="12.75" hidden="false" customHeight="false" outlineLevel="0" collapsed="false">
      <c r="B25" s="5" t="e">
        <f aca="false">SPRDOPT(B$7,B$8,B$9,B$15,B$12,B$13,B$14,B$11,B$6,1)</f>
        <v>#NAME?</v>
      </c>
      <c r="C25" s="5" t="e">
        <f aca="false">SPRDOPT(C$7,C$8,C$9,C$15,C$12,C$13,C$14,C$11,C$6,1)</f>
        <v>#NAME?</v>
      </c>
      <c r="D25" s="5" t="e">
        <f aca="false">SPRDOPT(D$7,D$8,D$9,D$15,D$12,D$13,D$14,D$11,D$6,1)</f>
        <v>#NAME?</v>
      </c>
      <c r="E25" s="5" t="e">
        <f aca="false">SPRDOPT(E$7,E$8,E$9,E$15,E$12,E$13,E$14,E$11,E$6,1)</f>
        <v>#NAME?</v>
      </c>
      <c r="F25" s="5" t="e">
        <f aca="false">SPRDOPT(F$7,F$8,F$9,F$15,F$12,F$13,F$14,F$11,F$6,1)</f>
        <v>#NAME?</v>
      </c>
      <c r="H25" s="5" t="e">
        <f aca="false">AVERAGE(B25:F25)</f>
        <v>#NAME?</v>
      </c>
    </row>
    <row r="26" customFormat="false" ht="12.75" hidden="false" customHeight="false" outlineLevel="0" collapsed="false">
      <c r="B26" s="5" t="e">
        <f aca="false">SPRDOPT(B$7,B$8,B$9,B$15,B$12,B$13,B$14,B$11,B$6,2)</f>
        <v>#NAME?</v>
      </c>
      <c r="C26" s="5" t="e">
        <f aca="false">SPRDOPT(C$7,C$8,C$9,C$15,C$12,C$13,C$14,C$11,C$6,2)</f>
        <v>#NAME?</v>
      </c>
      <c r="D26" s="5" t="e">
        <f aca="false">SPRDOPT(D$7,D$8,D$9,D$15,D$12,D$13,D$14,D$11,D$6,2)</f>
        <v>#NAME?</v>
      </c>
      <c r="E26" s="5" t="e">
        <f aca="false">SPRDOPT(E$7,E$8,E$9,E$15,E$12,E$13,E$14,E$11,E$6,2)</f>
        <v>#NAME?</v>
      </c>
      <c r="F26" s="5" t="e">
        <f aca="false">SPRDOPT(F$7,F$8,F$9,F$15,F$12,F$13,F$14,F$11,F$6,2)</f>
        <v>#NAME?</v>
      </c>
    </row>
    <row r="27" customFormat="false" ht="12.75" hidden="false" customHeight="false" outlineLevel="0" collapsed="false">
      <c r="B27" s="5" t="e">
        <f aca="false">SPRDOPT(B$7,B$8,B$9,B$15,B$12,B$13,B$14,B$11,B$6,3)</f>
        <v>#NAME?</v>
      </c>
      <c r="C27" s="5" t="e">
        <f aca="false">SPRDOPT(C$7,C$8,C$9,C$15,C$12,C$13,C$14,C$11,C$6,3)</f>
        <v>#NAME?</v>
      </c>
      <c r="D27" s="5" t="e">
        <f aca="false">SPRDOPT(D$7,D$8,D$9,D$15,D$12,D$13,D$14,D$11,D$6,3)</f>
        <v>#NAME?</v>
      </c>
      <c r="E27" s="5" t="e">
        <f aca="false">SPRDOPT(E$7,E$8,E$9,E$15,E$12,E$13,E$14,E$11,E$6,3)</f>
        <v>#NAME?</v>
      </c>
      <c r="F27" s="5" t="e">
        <f aca="false">SPRDOPT(F$7,F$8,F$9,F$15,F$12,F$13,F$14,F$11,F$6,3)</f>
        <v>#NAME?</v>
      </c>
      <c r="H27" s="5" t="e">
        <f aca="false">AVERAGE(B27:F27)</f>
        <v>#NAME?</v>
      </c>
    </row>
    <row r="28" customFormat="false" ht="12.75" hidden="false" customHeight="false" outlineLevel="0" collapsed="false">
      <c r="B28" s="5" t="e">
        <f aca="false">SPRDOPT(B$7,B$8,B$9,B$15,B$12,B$13,B$14,B$11,B$6,4)</f>
        <v>#NAME?</v>
      </c>
      <c r="C28" s="5" t="e">
        <f aca="false">SPRDOPT(C$7,C$8,C$9,C$15,C$12,C$13,C$14,C$11,C$6,4)</f>
        <v>#NAME?</v>
      </c>
      <c r="D28" s="5" t="e">
        <f aca="false">SPRDOPT(D$7,D$8,D$9,D$15,D$12,D$13,D$14,D$11,D$6,4)</f>
        <v>#NAME?</v>
      </c>
      <c r="E28" s="5" t="e">
        <f aca="false">SPRDOPT(E$7,E$8,E$9,E$15,E$12,E$13,E$14,E$11,E$6,4)</f>
        <v>#NAME?</v>
      </c>
      <c r="F28" s="5" t="e">
        <f aca="false">SPRDOPT(F$7,F$8,F$9,F$15,F$12,F$13,F$14,F$11,F$6,4)</f>
        <v>#NAME?</v>
      </c>
      <c r="H28" s="5" t="e">
        <f aca="false">AVERAGE(B28:F28)</f>
        <v>#NAME?</v>
      </c>
    </row>
    <row r="29" customFormat="false" ht="12.75" hidden="false" customHeight="false" outlineLevel="0" collapsed="false">
      <c r="B29" s="5" t="e">
        <f aca="false">SPRDOPT(B$7,B$8,B$9,B$15,B$12,B$13,B$14,B$11,B$6,4)</f>
        <v>#NAME?</v>
      </c>
      <c r="C29" s="5" t="e">
        <f aca="false">SPRDOPT(C$7,C$8,C$9,C$15,C$12,C$13,C$14,C$11,C$6,7)</f>
        <v>#NAME?</v>
      </c>
      <c r="D29" s="5" t="e">
        <f aca="false">SPRDOPT(D$7,D$8,D$9,D$15,D$12,D$13,D$14,D$11,D$6,4)</f>
        <v>#NAME?</v>
      </c>
      <c r="E29" s="5" t="e">
        <f aca="false">SPRDOPT(E$7,E$8,E$9,E$15,E$12,E$13,E$14,E$11,E$6,4)</f>
        <v>#NAME?</v>
      </c>
      <c r="F29" s="5" t="e">
        <f aca="false">SPRDOPT(F$7,F$8,F$9,F$15,F$12,F$13,F$14,F$11,F$6,4)</f>
        <v>#NAME?</v>
      </c>
    </row>
    <row r="31" customFormat="false" ht="12.75" hidden="false" customHeight="false" outlineLevel="0" collapsed="false">
      <c r="C31" s="1" t="n">
        <v>0.23686800473512</v>
      </c>
    </row>
    <row r="32" customFormat="false" ht="12.75" hidden="false" customHeight="false" outlineLevel="0" collapsed="false">
      <c r="C32" s="1" t="n">
        <v>0.245664085996576</v>
      </c>
    </row>
    <row r="33" customFormat="false" ht="12.75" hidden="false" customHeight="false" outlineLevel="0" collapsed="false">
      <c r="C33" s="1" t="n">
        <f aca="false">C32-C31</f>
        <v>0.00879608126145598</v>
      </c>
    </row>
    <row r="34" customFormat="false" ht="12.75" hidden="false" customHeight="false" outlineLevel="0" collapsed="false">
      <c r="C34" s="1" t="e">
        <f aca="false">C29*100</f>
        <v>#NAME?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6:D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</cols>
  <sheetData>
    <row r="6" customFormat="false" ht="12.75" hidden="false" customHeight="false" outlineLevel="0" collapsed="false">
      <c r="A6" s="1" t="s">
        <v>14</v>
      </c>
      <c r="B6" s="1" t="n">
        <v>1</v>
      </c>
      <c r="D6" s="1" t="n">
        <v>2</v>
      </c>
    </row>
    <row r="7" customFormat="false" ht="12.75" hidden="false" customHeight="false" outlineLevel="0" collapsed="false">
      <c r="A7" s="1" t="s">
        <v>15</v>
      </c>
      <c r="B7" s="1" t="n">
        <v>2.86</v>
      </c>
      <c r="D7" s="1" t="n">
        <v>2.86</v>
      </c>
    </row>
    <row r="8" customFormat="false" ht="12.75" hidden="false" customHeight="false" outlineLevel="0" collapsed="false">
      <c r="A8" s="1" t="s">
        <v>3</v>
      </c>
      <c r="B8" s="1" t="n">
        <v>3.2</v>
      </c>
      <c r="D8" s="1" t="n">
        <v>2</v>
      </c>
    </row>
    <row r="9" customFormat="false" ht="12.75" hidden="false" customHeight="false" outlineLevel="0" collapsed="false">
      <c r="A9" s="1" t="s">
        <v>4</v>
      </c>
      <c r="B9" s="2" t="n">
        <v>36922</v>
      </c>
      <c r="D9" s="2" t="n">
        <v>36922</v>
      </c>
    </row>
    <row r="10" customFormat="false" ht="12.75" hidden="false" customHeight="false" outlineLevel="0" collapsed="false">
      <c r="A10" s="1" t="s">
        <v>16</v>
      </c>
      <c r="B10" s="3" t="n">
        <f aca="true">B$9-TODAY()</f>
        <v>-9004</v>
      </c>
      <c r="D10" s="3" t="n">
        <f aca="true">D$9-TODAY()</f>
        <v>-9004</v>
      </c>
    </row>
    <row r="11" customFormat="false" ht="12.75" hidden="false" customHeight="false" outlineLevel="0" collapsed="false">
      <c r="A11" s="1" t="s">
        <v>17</v>
      </c>
      <c r="B11" s="4" t="n">
        <v>0.51</v>
      </c>
      <c r="D11" s="4" t="n">
        <v>0.51</v>
      </c>
    </row>
    <row r="12" customFormat="false" ht="12.75" hidden="false" customHeight="false" outlineLevel="0" collapsed="false">
      <c r="A12" s="1" t="s">
        <v>18</v>
      </c>
      <c r="B12" s="4" t="n">
        <v>0.06</v>
      </c>
      <c r="D12" s="4" t="n">
        <v>0.06</v>
      </c>
    </row>
    <row r="13" customFormat="false" ht="12.75" hidden="false" customHeight="false" outlineLevel="0" collapsed="false">
      <c r="A13" s="1" t="s">
        <v>19</v>
      </c>
      <c r="B13" s="4" t="n">
        <v>0.1</v>
      </c>
      <c r="D13" s="4" t="n">
        <v>0.1</v>
      </c>
    </row>
    <row r="14" customFormat="false" ht="12.75" hidden="false" customHeight="false" outlineLevel="0" collapsed="false">
      <c r="A14" s="1" t="s">
        <v>20</v>
      </c>
      <c r="B14" s="4"/>
      <c r="D14" s="4"/>
    </row>
    <row r="15" customFormat="false" ht="12.75" hidden="false" customHeight="false" outlineLevel="0" collapsed="false">
      <c r="A15" s="1"/>
      <c r="B15" s="1"/>
      <c r="D15" s="1"/>
    </row>
    <row r="16" customFormat="false" ht="12.75" hidden="false" customHeight="false" outlineLevel="0" collapsed="false">
      <c r="A16" s="1" t="s">
        <v>10</v>
      </c>
      <c r="B16" s="7" t="e">
        <f aca="false">bsd(1,B$6,B$7,B$8,B$10,B$11,B$12,B$13)</f>
        <v>#VALUE!</v>
      </c>
      <c r="D16" s="7" t="e">
        <f aca="false">bsd(1,D$6,D$7,D$8,D$10,D$11,D$12,D$13)</f>
        <v>#VALUE!</v>
      </c>
    </row>
    <row r="17" customFormat="false" ht="12.75" hidden="false" customHeight="false" outlineLevel="0" collapsed="false">
      <c r="A17" s="1" t="s">
        <v>11</v>
      </c>
      <c r="B17" s="7" t="e">
        <f aca="false">bsd(2,B$6,B$7,B$8,B$10,B$11,B$12,B$13)</f>
        <v>#VALUE!</v>
      </c>
      <c r="D17" s="7" t="e">
        <f aca="false">bsd(2,D$6,D$7,D$8,D$10,D$11,D$12,D$13)</f>
        <v>#VALUE!</v>
      </c>
    </row>
    <row r="18" customFormat="false" ht="12.75" hidden="false" customHeight="false" outlineLevel="0" collapsed="false">
      <c r="A18" s="1" t="s">
        <v>12</v>
      </c>
      <c r="B18" s="7" t="e">
        <f aca="false">bsd(3,B$6,B$7,B$8,B$10,B$11,B$12,B$13)</f>
        <v>#VALUE!</v>
      </c>
      <c r="D18" s="7" t="e">
        <f aca="false">bsd(3,D$6,D$7,D$8,D$10,D$11,D$12,D$13)</f>
        <v>#VALUE!</v>
      </c>
    </row>
    <row r="19" customFormat="false" ht="12.75" hidden="false" customHeight="false" outlineLevel="0" collapsed="false">
      <c r="A19" s="1" t="s">
        <v>21</v>
      </c>
      <c r="B19" s="7" t="e">
        <f aca="false">bsd(4,B$6,B$7,B$8,B$10,B$11,B$12,B$13)</f>
        <v>#VALUE!</v>
      </c>
      <c r="D19" s="7" t="e">
        <f aca="false">bsd(4,D$6,D$7,D$8,D$10,D$11,D$12,D$13)</f>
        <v>#VALUE!</v>
      </c>
    </row>
    <row r="20" customFormat="false" ht="12.75" hidden="false" customHeight="false" outlineLevel="0" collapsed="false">
      <c r="A20" s="1" t="s">
        <v>22</v>
      </c>
      <c r="B20" s="7" t="e">
        <f aca="false">bsd(5,B$6,B$7,B$8,B$10,B$11,B$12,B$13)</f>
        <v>#VALUE!</v>
      </c>
      <c r="D20" s="7" t="e">
        <f aca="false">bsd(5,D$6,D$7,D$8,D$10,D$11,D$12,D$13)</f>
        <v>#VALUE!</v>
      </c>
    </row>
    <row r="21" customFormat="false" ht="12.75" hidden="false" customHeight="false" outlineLevel="0" collapsed="false">
      <c r="A21" s="1" t="s">
        <v>23</v>
      </c>
      <c r="B21" s="7" t="e">
        <f aca="false">bsd(6,B$6,B$7,B$8,B$10,B$11,B$12,B$13)</f>
        <v>#VALUE!</v>
      </c>
      <c r="D21" s="7" t="e">
        <f aca="false">bsd(6,D$6,D$7,D$8,D$10,D$11,D$12,D$13)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1999-08-24T19:32:41Z</dcterms:created>
  <dc:creator>maylj</dc:creator>
  <dc:description/>
  <dc:language>en-US</dc:language>
  <cp:lastModifiedBy>Larry May</cp:lastModifiedBy>
  <dcterms:modified xsi:type="dcterms:W3CDTF">1999-08-30T00:53:57Z</dcterms:modified>
  <cp:revision>0</cp:revision>
  <dc:subject/>
  <dc:title/>
</cp:coreProperties>
</file>