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With EPSC" sheetId="1" state="hidden" r:id="rId3"/>
    <sheet name="Without EPSC" sheetId="2" state="visible" r:id="rId4"/>
    <sheet name="2001 Normalized for EPSC" sheetId="3" state="hidden" r:id="rId5"/>
  </sheets>
  <definedNames>
    <definedName function="false" hidden="false" localSheetId="2" name="_xlnm.Print_Area" vbProcedure="false">'2001 Normalized for EPSC'!$A$1:$AQ$31</definedName>
    <definedName function="false" hidden="false" localSheetId="0" name="_xlnm.Print_Area" vbProcedure="false">'With EPSC'!$A$1:$AQ$31</definedName>
    <definedName function="false" hidden="false" localSheetId="1" name="_xlnm.Print_Area" vbProcedure="false">'Without EPSC'!$A$1:$AQ$31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<sst xmlns="http://schemas.openxmlformats.org/spreadsheetml/2006/main" count="238" uniqueCount="42">
  <si>
    <t xml:space="preserve">DIRECT  O &amp; M COSTS WITH EPSC AND INCREASE IN BENEFITS</t>
  </si>
  <si>
    <t xml:space="preserve">2002 - 2004 PLAN</t>
  </si>
  <si>
    <t xml:space="preserve">GAS LOGISTICS</t>
  </si>
  <si>
    <t xml:space="preserve">( $ In Millions)</t>
  </si>
  <si>
    <t xml:space="preserve">2000 Actuals</t>
  </si>
  <si>
    <t xml:space="preserve">Restated 2001 Plan</t>
  </si>
  <si>
    <t xml:space="preserve">2001 2nd Current Estimate</t>
  </si>
  <si>
    <t xml:space="preserve">2002 Plan</t>
  </si>
  <si>
    <t xml:space="preserve">Project</t>
  </si>
  <si>
    <t xml:space="preserve">Specific</t>
  </si>
  <si>
    <t xml:space="preserve">Overhead</t>
  </si>
  <si>
    <t xml:space="preserve">(2)</t>
  </si>
  <si>
    <t xml:space="preserve">Gross O&amp;M</t>
  </si>
  <si>
    <t xml:space="preserve">Gross</t>
  </si>
  <si>
    <t xml:space="preserve">Capital</t>
  </si>
  <si>
    <t xml:space="preserve">Allocations</t>
  </si>
  <si>
    <t xml:space="preserve">Net</t>
  </si>
  <si>
    <t xml:space="preserve">% O(U)</t>
  </si>
  <si>
    <t xml:space="preserve">Department (1)</t>
  </si>
  <si>
    <t xml:space="preserve">O &amp; M</t>
  </si>
  <si>
    <t xml:space="preserve">In/(Out)</t>
  </si>
  <si>
    <t xml:space="preserve">2000 Plan</t>
  </si>
  <si>
    <t xml:space="preserve">NNG </t>
  </si>
  <si>
    <t xml:space="preserve">TW </t>
  </si>
  <si>
    <t xml:space="preserve">Citrus </t>
  </si>
  <si>
    <t xml:space="preserve">Northern Border Partners </t>
  </si>
  <si>
    <t xml:space="preserve">EOTT (Co 1195)</t>
  </si>
  <si>
    <t xml:space="preserve">EMMS</t>
  </si>
  <si>
    <t xml:space="preserve">Enron Construction Services</t>
  </si>
  <si>
    <t xml:space="preserve">EAMR</t>
  </si>
  <si>
    <t xml:space="preserve">ETS</t>
  </si>
  <si>
    <t xml:space="preserve">Other *</t>
  </si>
  <si>
    <t xml:space="preserve">Total Direct</t>
  </si>
  <si>
    <t xml:space="preserve">(1)  Includes Costs from Communications</t>
  </si>
  <si>
    <t xml:space="preserve">(2) Per SAP</t>
  </si>
  <si>
    <t xml:space="preserve">NOTE:   EPSC charges are NNG $.3, TW $.1,  FGT $.1</t>
  </si>
  <si>
    <t xml:space="preserve">                  Increase in benfits NNG $.1</t>
  </si>
  <si>
    <t xml:space="preserve">DIRECT  O &amp; M COSTS WITHOUT EPSC AND INCREASE IN BENEFITS</t>
  </si>
  <si>
    <t xml:space="preserve">* For companies outside of ETS</t>
  </si>
  <si>
    <t xml:space="preserve">NOTE:   This schedule should include those costs that roll into O &amp; M, according to the hierarchies you established in SAP, and payroll taxes.  </t>
  </si>
  <si>
    <t xml:space="preserve">DIRECT  O &amp; M COSTS WITH 2001 NORMALIZED FOR EPSC AND INCREASE IN BENEFITS</t>
  </si>
  <si>
    <t xml:space="preserve">Other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</si>
</sst>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  <numFmt numFmtId="169" formatCode="[$-409]m/d/yyyy\ h: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true" hidden="false" outlineLevel="0" max="13" min="13" style="1" width="11.13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M10" s="8" t="s">
        <v>11</v>
      </c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v>6.8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5.9</v>
      </c>
      <c r="Y13" s="13" t="n">
        <v>6.8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5.9</v>
      </c>
      <c r="AH13" s="13"/>
      <c r="AI13" s="13" t="n">
        <f aca="false">7.6+0.2</f>
        <v>7.8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7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v>1.9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1.9</v>
      </c>
      <c r="Y14" s="13" t="n">
        <v>1.9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1.9</v>
      </c>
      <c r="AH14" s="13"/>
      <c r="AI14" s="13" t="n">
        <f aca="false">1.8+0.1</f>
        <v>1.9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2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3.085</v>
      </c>
      <c r="N15" s="13"/>
      <c r="O15" s="13" t="n">
        <v>3.7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3.9</v>
      </c>
      <c r="Y15" s="13" t="n">
        <v>3.7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3.9</v>
      </c>
      <c r="AH15" s="13"/>
      <c r="AI15" s="13" t="n">
        <f aca="false">2.7+0.1</f>
        <v>2.8</v>
      </c>
      <c r="AJ15" s="0"/>
      <c r="AK15" s="0"/>
      <c r="AL15" s="0"/>
      <c r="AM15" s="0"/>
      <c r="AN15" s="0"/>
      <c r="AO15" s="13" t="n">
        <v>0.4</v>
      </c>
      <c r="AP15" s="13"/>
      <c r="AQ15" s="13" t="n">
        <f aca="false">+AI15-AK15-AM15+AO15</f>
        <v>3.2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13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0"/>
      <c r="AK18" s="0"/>
      <c r="AL18" s="0"/>
      <c r="AM18" s="0"/>
      <c r="AN18" s="0"/>
      <c r="AO18" s="0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0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10.08</v>
      </c>
      <c r="N24" s="13"/>
      <c r="O24" s="17" t="n">
        <f aca="false">SUM(O13:O23)</f>
        <v>12.5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11.8</v>
      </c>
      <c r="X24" s="13"/>
      <c r="Y24" s="17" t="n">
        <f aca="false">SUM(Y13:Y23)</f>
        <v>12.5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11.8</v>
      </c>
      <c r="AH24" s="13"/>
      <c r="AI24" s="17" t="n">
        <f aca="false">SUM(AI13:AI23)</f>
        <v>12.6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12.3</v>
      </c>
      <c r="AR24" s="13"/>
      <c r="AS24" s="18" t="n">
        <f aca="false">(AI24-Y24)/Y24</f>
        <v>0.00799999999999997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1" t="s">
        <v>34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12" t="s">
        <v>35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 t="s">
        <v>36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XML/filtered-attachments/xls/OM_Schedule___Gas_Logistics.xls'#$With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XML/filtered-attachments/xls/OM_Schedule___Gas_Logistics.xls'#$With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45926.8912212925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v>6.8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5.9</v>
      </c>
      <c r="Y13" s="13" t="n">
        <v>6.8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5.9</v>
      </c>
      <c r="AH13" s="13"/>
      <c r="AI13" s="13" t="n">
        <f aca="false">7.2+0.2</f>
        <v>7.4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6.6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v>1.9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1.9</v>
      </c>
      <c r="Y14" s="13" t="n">
        <v>1.9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1.9</v>
      </c>
      <c r="AH14" s="13"/>
      <c r="AI14" s="13" t="n">
        <f aca="false">1.7+0.1</f>
        <v>1.8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1.9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3.085</v>
      </c>
      <c r="N15" s="13"/>
      <c r="O15" s="13" t="n">
        <v>3.7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3.9</v>
      </c>
      <c r="Y15" s="13" t="n">
        <v>3.7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3.9</v>
      </c>
      <c r="AH15" s="13"/>
      <c r="AI15" s="0" t="n">
        <f aca="false">2.6+0.1</f>
        <v>2.7</v>
      </c>
      <c r="AJ15" s="0"/>
      <c r="AK15" s="0"/>
      <c r="AL15" s="0"/>
      <c r="AM15" s="0"/>
      <c r="AN15" s="0"/>
      <c r="AO15" s="13" t="n">
        <f aca="false">0.3+0.1</f>
        <v>0.4</v>
      </c>
      <c r="AP15" s="13"/>
      <c r="AQ15" s="13" t="n">
        <f aca="false">+AI15-AK15-AM15+AO15</f>
        <v>3.1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0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0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0"/>
      <c r="AJ18" s="0"/>
      <c r="AK18" s="0"/>
      <c r="AL18" s="0"/>
      <c r="AM18" s="0"/>
      <c r="AN18" s="0"/>
      <c r="AO18" s="13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13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10.08</v>
      </c>
      <c r="N24" s="13"/>
      <c r="O24" s="17" t="n">
        <f aca="false">SUM(O13:O23)</f>
        <v>12.5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11.8</v>
      </c>
      <c r="X24" s="13"/>
      <c r="Y24" s="17" t="n">
        <f aca="false">SUM(Y13:Y23)</f>
        <v>12.5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11.8</v>
      </c>
      <c r="AH24" s="13"/>
      <c r="AI24" s="17" t="n">
        <f aca="false">SUM(AI13:AI23)</f>
        <v>12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11.7</v>
      </c>
      <c r="AR24" s="13"/>
      <c r="AS24" s="18" t="n">
        <f aca="false">(AI24-Y24)/Y24</f>
        <v>-0.04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0" t="s">
        <v>38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 t="s">
        <v>39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XML/filtered-attachments/xls/OM_Schedule___Gas_Logistics.xls'#$Without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XML/filtered-attachments/xls/OM_Schedule___Gas_Logistics.xls'#$Without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45926.8912213169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7" activeCellId="0" sqref="A27:A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true" hidden="false" outlineLevel="0" max="13" min="13" style="1" width="11.13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M10" s="8" t="s">
        <v>11</v>
      </c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f aca="false">6.8+0.3+0.1</f>
        <v>7.2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6.3</v>
      </c>
      <c r="Y13" s="13" t="n">
        <f aca="false">6.8+0.3+0.1</f>
        <v>7.2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6.3</v>
      </c>
      <c r="AH13" s="13"/>
      <c r="AI13" s="13" t="n">
        <f aca="false">7.6+0.2</f>
        <v>7.8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7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f aca="false">1.9+0.1</f>
        <v>2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2</v>
      </c>
      <c r="Y14" s="13" t="n">
        <f aca="false">1.9+0.1</f>
        <v>2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2</v>
      </c>
      <c r="AH14" s="13"/>
      <c r="AI14" s="13" t="n">
        <f aca="false">1.8+0.1</f>
        <v>1.9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2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3.085</v>
      </c>
      <c r="N15" s="13"/>
      <c r="O15" s="13" t="n">
        <f aca="false">3.7+0.1</f>
        <v>3.8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4</v>
      </c>
      <c r="Y15" s="13" t="n">
        <f aca="false">3.7+0.1</f>
        <v>3.8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4</v>
      </c>
      <c r="AH15" s="13"/>
      <c r="AI15" s="13" t="n">
        <f aca="false">2.7+0.1</f>
        <v>2.8</v>
      </c>
      <c r="AJ15" s="0"/>
      <c r="AK15" s="0"/>
      <c r="AL15" s="0"/>
      <c r="AM15" s="0"/>
      <c r="AN15" s="0"/>
      <c r="AO15" s="13" t="n">
        <v>0.4</v>
      </c>
      <c r="AP15" s="13"/>
      <c r="AQ15" s="13" t="n">
        <f aca="false">+AI15-AK15-AM15+AO15</f>
        <v>3.2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13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0"/>
      <c r="AK18" s="0"/>
      <c r="AL18" s="0"/>
      <c r="AM18" s="0"/>
      <c r="AN18" s="0"/>
      <c r="AO18" s="0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0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41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10.08</v>
      </c>
      <c r="N24" s="13"/>
      <c r="O24" s="17" t="n">
        <f aca="false">SUM(O13:O23)</f>
        <v>13.1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12.4</v>
      </c>
      <c r="X24" s="13"/>
      <c r="Y24" s="17" t="n">
        <f aca="false">SUM(Y13:Y23)</f>
        <v>13.1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12.4</v>
      </c>
      <c r="AH24" s="13"/>
      <c r="AI24" s="17" t="n">
        <f aca="false">SUM(AI13:AI23)</f>
        <v>12.6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12.3</v>
      </c>
      <c r="AR24" s="13"/>
      <c r="AS24" s="18" t="n">
        <f aca="false">(AI24-Y24)/Y24</f>
        <v>-0.0381679389312977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1" t="s">
        <v>34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12" t="s">
        <v>35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 t="s">
        <v>36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XML/filtered-attachments/xls/OM_Schedule___Gas_Logistics.xls'#$2001 Normalized for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XML/filtered-attachments/xls/OM_Schedule___Gas_Logistics.xls'#$2001 Normalized for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45926.8912213399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ncarpen</cp:lastModifiedBy>
  <cp:lastPrinted>2001-08-27T12:35:43Z</cp:lastPrinted>
  <dcterms:modified xsi:type="dcterms:W3CDTF">2001-08-27T13:21:28Z</dcterms:modified>
  <cp:revision>0</cp:revision>
  <dc:subject/>
  <dc:title/>
</cp:coreProperties>
</file>