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R-both" sheetId="1" state="visible" r:id="rId3"/>
    <sheet name="VAR-ENA" sheetId="2" state="visible" r:id="rId4"/>
    <sheet name="VAR-EES" sheetId="3" state="visible" r:id="rId5"/>
    <sheet name="Positions-both" sheetId="4" state="visible" r:id="rId6"/>
    <sheet name="Positions-ENA" sheetId="5" state="visible" r:id="rId7"/>
    <sheet name="Positions-EES" sheetId="6" state="visible" r:id="rId8"/>
    <sheet name="Sheet1" sheetId="7" state="visible" r:id="rId9"/>
    <sheet name="Sheet2" sheetId="8" state="visible" r:id="rId10"/>
    <sheet name="Nymex Pos" sheetId="9" state="visible" r:id="rId11"/>
    <sheet name="Quarterly" sheetId="10" state="visible" r:id="rId12"/>
    <sheet name="NESCO MTM" sheetId="11" state="visible" r:id="rId13"/>
  </sheets>
  <externalReferences>
    <externalReference r:id="rId14"/>
  </externalReferences>
  <definedNames>
    <definedName function="false" hidden="false" localSheetId="3" name="_xlnm.Print_Area" vbProcedure="false">'Positions-both'!$A$1:$I$37</definedName>
    <definedName function="false" hidden="false" localSheetId="5" name="_xlnm.Print_Area" vbProcedure="false">'Positions-EES'!$A$1:$J$37</definedName>
    <definedName function="false" hidden="false" localSheetId="4" name="_xlnm.Print_Area" vbProcedure="false">'Positions-ENA'!$A$1:$I$37</definedName>
    <definedName function="false" hidden="false" localSheetId="0" name="_xlnm.Print_Area" vbProcedure="false">'VAR-both'!$A$1:$L$25</definedName>
    <definedName function="false" hidden="false" localSheetId="2" name="_xlnm.Print_Area" vbProcedure="false">'VAR-EES'!$A$1:$L$25</definedName>
    <definedName function="false" hidden="false" localSheetId="1" name="_xlnm.Print_Area" vbProcedure="false">'VAR-ENA'!$A$1:$L$25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<sst xmlns="http://schemas.openxmlformats.org/spreadsheetml/2006/main" count="263" uniqueCount="82">
  <si>
    <t xml:space="preserve">Enron Gas Desk- Wholesale and Retail Services</t>
  </si>
  <si>
    <t xml:space="preserve">Net Open Nymex positions by forward strip </t>
  </si>
  <si>
    <t xml:space="preserve">Proxy VAR Sensitivity &amp; Maintenance Margins</t>
  </si>
  <si>
    <t xml:space="preserve">Nymex Contracts Needed to hedge</t>
  </si>
  <si>
    <t xml:space="preserve">Current Price levels</t>
  </si>
  <si>
    <t xml:space="preserve">Annualized Volatility Levels</t>
  </si>
  <si>
    <t xml:space="preserve">Days until Expiration</t>
  </si>
  <si>
    <t xml:space="preserve">1 Standard Deviation (68%)</t>
  </si>
  <si>
    <t xml:space="preserve">1.645 Standard Deviations (95%)</t>
  </si>
  <si>
    <t xml:space="preserve">1.96 Standard Deviations (97.5%)</t>
  </si>
  <si>
    <t xml:space="preserve">Possible Maintenance Margin Call (1SD)</t>
  </si>
  <si>
    <t xml:space="preserve">Possible Maintenance Margin Call (1.645SD)</t>
  </si>
  <si>
    <t xml:space="preserve">Possible Maintenance Margin Call (1.96SD)</t>
  </si>
  <si>
    <t xml:space="preserve">TOTAL 2002</t>
  </si>
  <si>
    <t xml:space="preserve">2003</t>
  </si>
  <si>
    <t xml:space="preserve">2004</t>
  </si>
  <si>
    <t xml:space="preserve">2005</t>
  </si>
  <si>
    <t xml:space="preserve">2006</t>
  </si>
  <si>
    <t xml:space="preserve">2004-2026</t>
  </si>
  <si>
    <t xml:space="preserve">TOTAL</t>
  </si>
  <si>
    <t xml:space="preserve">Enron Wholesale Services</t>
  </si>
  <si>
    <t xml:space="preserve">Enron Energy Services</t>
  </si>
  <si>
    <t xml:space="preserve">NESCO Portfolio Only</t>
  </si>
  <si>
    <t xml:space="preserve">2004-2016</t>
  </si>
  <si>
    <t xml:space="preserve">Open NYMEX positionsby forward strip</t>
  </si>
  <si>
    <t xml:space="preserve">Value as of March 18,2002</t>
  </si>
  <si>
    <t xml:space="preserve">Non-Member Customer</t>
  </si>
  <si>
    <t xml:space="preserve">Clearing Member</t>
  </si>
  <si>
    <t xml:space="preserve">Equivalent NYMEX </t>
  </si>
  <si>
    <t xml:space="preserve">Margin</t>
  </si>
  <si>
    <t xml:space="preserve">Initial</t>
  </si>
  <si>
    <t xml:space="preserve">Contracts</t>
  </si>
  <si>
    <t xml:space="preserve">Rate</t>
  </si>
  <si>
    <t xml:space="preserve">Month</t>
  </si>
  <si>
    <t xml:space="preserve"> 2002</t>
  </si>
  <si>
    <t xml:space="preserve">Enron Wholesale Gas Desk</t>
  </si>
  <si>
    <t xml:space="preserve">Open NYMEX positions by forward strip</t>
  </si>
  <si>
    <t xml:space="preserve">Enron Energy Services - Retail Gas Desk</t>
  </si>
  <si>
    <t xml:space="preserve">Open NYMEX positions of NESCO portfolios by forward strip</t>
  </si>
  <si>
    <t xml:space="preserve">Value as of March 8,2002</t>
  </si>
  <si>
    <t xml:space="preserve">TOTAL NESCO</t>
  </si>
  <si>
    <t xml:space="preserve">CENTRAL</t>
  </si>
  <si>
    <t xml:space="preserve">EAST</t>
  </si>
  <si>
    <t xml:space="preserve">WEST-OXY</t>
  </si>
  <si>
    <t xml:space="preserve">WEST-NESCO</t>
  </si>
  <si>
    <t xml:space="preserve">PRICE-NESCO</t>
  </si>
  <si>
    <t xml:space="preserve">PRICE</t>
  </si>
  <si>
    <t xml:space="preserve">Current MTM</t>
  </si>
  <si>
    <t xml:space="preserve">Prior MTM</t>
  </si>
  <si>
    <t xml:space="preserve">MTM Change</t>
  </si>
  <si>
    <t xml:space="preserve">Q2 2002</t>
  </si>
  <si>
    <t xml:space="preserve">Q3 2002</t>
  </si>
  <si>
    <t xml:space="preserve">Q4 2002</t>
  </si>
  <si>
    <t xml:space="preserve">Q1 2003</t>
  </si>
  <si>
    <t xml:space="preserve">Q2 2003</t>
  </si>
  <si>
    <t xml:space="preserve">Q3 2003</t>
  </si>
  <si>
    <t xml:space="preserve">Q4 2003</t>
  </si>
  <si>
    <t xml:space="preserve">Open Nymex positions by forward strip</t>
  </si>
  <si>
    <t xml:space="preserve">Position as of March 8,2002</t>
  </si>
  <si>
    <t xml:space="preserve">NESCO PORTFOLIO DETAILS</t>
  </si>
  <si>
    <t xml:space="preserve">Year</t>
  </si>
  <si>
    <t xml:space="preserve">Total</t>
  </si>
  <si>
    <t xml:space="preserve">OXY</t>
  </si>
  <si>
    <t xml:space="preserve">Total NESCO</t>
  </si>
  <si>
    <t xml:space="preserve">Other</t>
  </si>
  <si>
    <t xml:space="preserve">NESCO Central</t>
  </si>
  <si>
    <t xml:space="preserve">NESCO East</t>
  </si>
  <si>
    <t xml:space="preserve">NESCO West</t>
  </si>
  <si>
    <t xml:space="preserve">NESCO Price</t>
  </si>
  <si>
    <t xml:space="preserve">Notional Price Position in mmbtu's ( not discounted )</t>
  </si>
  <si>
    <t xml:space="preserve">Mark to Market value of current portfolios by forward strip</t>
  </si>
  <si>
    <t xml:space="preserve">NESCO Regional Portfolios</t>
  </si>
  <si>
    <t xml:space="preserve">TOTAL-NESCO</t>
  </si>
  <si>
    <t xml:space="preserve">PRICE-Other</t>
  </si>
  <si>
    <t xml:space="preserve">CENTRAL - NESCO</t>
  </si>
  <si>
    <t xml:space="preserve">EAST - NESCO</t>
  </si>
  <si>
    <t xml:space="preserve">TOTAL 2003</t>
  </si>
  <si>
    <t xml:space="preserve">=</t>
  </si>
  <si>
    <t xml:space="preserve">California customers to be sold to Oxy</t>
  </si>
  <si>
    <t xml:space="preserve">NESCO ( New Energy Services Company ) Keeper Customers in active LDC's</t>
  </si>
  <si>
    <t xml:space="preserve">Price/Other - Financial deals with customers still to be rejected</t>
  </si>
  <si>
    <t xml:space="preserve">Mark to Market value of NESCO portfolios by forward strip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</si>
</sst>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[$-409]m/d/yyyy"/>
    <numFmt numFmtId="173" formatCode="[$-409]mmm\-yy"/>
    <numFmt numFmtId="174" formatCode="_(* #,##0.00_);_(* \(#,##0.00\);_(* \-??_);_(@_)"/>
    <numFmt numFmtId="175" formatCode="_(* #,##0.0_);_(* \(#,##0.0\);_(* \-??_);_(@_)"/>
    <numFmt numFmtId="176" formatCode="_(* #,##0.000_);_(* \(#,##0.000\);_(* \-??_);_(@_)"/>
    <numFmt numFmtId="177" formatCode="0%"/>
    <numFmt numFmtId="178" formatCode="_(\$* #,##0.00_);_(\$* \(#,##0.00\);_(\$* \-??_);_(@_)"/>
    <numFmt numFmtId="179" formatCode="\$#,##0.00_);&quot;($&quot;#,##0.00\)"/>
    <numFmt numFmtId="180" formatCode="\$#,##0"/>
    <numFmt numFmtId="181" formatCode="_(* #,##0_);_(* \(#,##0\);_(* \-??_);_(@_)"/>
    <numFmt numFmtId="182" formatCode="\$#,##0.000_);&quot;($&quot;#,##0.000\)"/>
    <numFmt numFmtId="183" formatCode="_(\$* #,##0_);_(\$* \(#,##0\);_(\$* \-??_);_(@_)"/>
    <numFmt numFmtId="184" formatCode="0.00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sz val="10"/>
      <name val="Times New Roman"/>
      <family val="1"/>
    </font>
    <font>
      <sz val="12"/>
      <name val="Arial"/>
      <family val="2"/>
    </font>
    <font>
      <b val="true"/>
      <u val="singl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8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3" fontId="0" fillId="6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8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1" fontId="17" fillId="6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8" fillId="6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8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6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6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Percent [2]" xfId="38"/>
    <cellStyle name="Total" xfId="39"/>
    <cellStyle name="Tusental (0)_laroux" xfId="40"/>
    <cellStyle name="Tusental_laroux" xfId="41"/>
    <cellStyle name="Unprot" xfId="42"/>
    <cellStyle name="Unprot$" xfId="43"/>
    <cellStyle name="Unprotect" xfId="44"/>
    <cellStyle name="Valuta (0)_laroux" xfId="45"/>
    <cellStyle name="Valuta_laroux" xfId="4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loa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Curves"/>
      <sheetName val="Tables"/>
    </sheetNames>
    <sheetDataSet>
      <sheetData sheetId="0"/>
      <sheetData sheetId="1">
        <row r="17">
          <cell r="C17">
            <v>37347</v>
          </cell>
          <cell r="D17">
            <v>0.018853456970207</v>
          </cell>
          <cell r="E17">
            <v>3.305</v>
          </cell>
          <cell r="F17">
            <v>-0.185</v>
          </cell>
        </row>
        <row r="18">
          <cell r="C18">
            <v>37377</v>
          </cell>
          <cell r="D18">
            <v>0.0194797812341325</v>
          </cell>
          <cell r="E18">
            <v>3.343</v>
          </cell>
          <cell r="F18">
            <v>-0.01</v>
          </cell>
        </row>
        <row r="19">
          <cell r="C19">
            <v>37408</v>
          </cell>
          <cell r="D19">
            <v>0.020034093670227</v>
          </cell>
          <cell r="E19">
            <v>3.368</v>
          </cell>
          <cell r="F19">
            <v>0.0525</v>
          </cell>
        </row>
        <row r="20">
          <cell r="C20">
            <v>37438</v>
          </cell>
          <cell r="D20">
            <v>0.020734873160416</v>
          </cell>
          <cell r="E20">
            <v>3.398</v>
          </cell>
          <cell r="F20">
            <v>0.2125</v>
          </cell>
        </row>
        <row r="21">
          <cell r="C21">
            <v>37469</v>
          </cell>
          <cell r="D21">
            <v>0.0216623795176081</v>
          </cell>
          <cell r="E21">
            <v>3.424</v>
          </cell>
          <cell r="F21">
            <v>0.2125</v>
          </cell>
        </row>
        <row r="22">
          <cell r="C22">
            <v>37500</v>
          </cell>
          <cell r="D22">
            <v>0.0225898861660561</v>
          </cell>
          <cell r="E22">
            <v>3.419</v>
          </cell>
          <cell r="F22">
            <v>0.2125</v>
          </cell>
        </row>
        <row r="23">
          <cell r="C23">
            <v>37530</v>
          </cell>
          <cell r="D23">
            <v>0.0235151073039046</v>
          </cell>
          <cell r="E23">
            <v>3.424</v>
          </cell>
          <cell r="F23">
            <v>0.18</v>
          </cell>
        </row>
        <row r="24">
          <cell r="C24">
            <v>37561</v>
          </cell>
          <cell r="D24">
            <v>0.0245098569907114</v>
          </cell>
          <cell r="E24">
            <v>3.649</v>
          </cell>
          <cell r="F24">
            <v>0.25</v>
          </cell>
        </row>
        <row r="25">
          <cell r="C25">
            <v>37591</v>
          </cell>
          <cell r="D25">
            <v>0.0254725182964783</v>
          </cell>
          <cell r="E25">
            <v>3.871</v>
          </cell>
          <cell r="F25">
            <v>0.355</v>
          </cell>
        </row>
        <row r="26">
          <cell r="C26">
            <v>37622</v>
          </cell>
          <cell r="D26">
            <v>0.0265311471421539</v>
          </cell>
          <cell r="E26">
            <v>3.966</v>
          </cell>
          <cell r="F26">
            <v>0.36</v>
          </cell>
        </row>
        <row r="27">
          <cell r="C27">
            <v>37653</v>
          </cell>
          <cell r="D27">
            <v>0.0276673431468009</v>
          </cell>
          <cell r="E27">
            <v>3.89</v>
          </cell>
          <cell r="F27">
            <v>0.39</v>
          </cell>
        </row>
        <row r="28">
          <cell r="C28">
            <v>37681</v>
          </cell>
          <cell r="D28">
            <v>0.0286935850739476</v>
          </cell>
          <cell r="E28">
            <v>3.743</v>
          </cell>
          <cell r="F28">
            <v>0.3575</v>
          </cell>
        </row>
        <row r="29">
          <cell r="C29">
            <v>37712</v>
          </cell>
          <cell r="D29">
            <v>0.0299832317490702</v>
          </cell>
          <cell r="E29">
            <v>3.525</v>
          </cell>
          <cell r="F29">
            <v>0.39</v>
          </cell>
        </row>
        <row r="30">
          <cell r="C30">
            <v>37742</v>
          </cell>
          <cell r="D30">
            <v>0.0313846451187065</v>
          </cell>
          <cell r="E30">
            <v>3.51</v>
          </cell>
          <cell r="F30">
            <v>0.365</v>
          </cell>
        </row>
        <row r="31">
          <cell r="C31">
            <v>37773</v>
          </cell>
          <cell r="D31">
            <v>0.0328327729625251</v>
          </cell>
          <cell r="E31">
            <v>3.545</v>
          </cell>
          <cell r="F31">
            <v>0.36</v>
          </cell>
        </row>
        <row r="32">
          <cell r="C32">
            <v>37803</v>
          </cell>
          <cell r="D32">
            <v>0.0341157022836609</v>
          </cell>
          <cell r="E32">
            <v>3.577</v>
          </cell>
          <cell r="F32">
            <v>0.36</v>
          </cell>
        </row>
        <row r="33">
          <cell r="C33">
            <v>37834</v>
          </cell>
          <cell r="D33">
            <v>0.0352724182804973</v>
          </cell>
          <cell r="E33">
            <v>3.604</v>
          </cell>
          <cell r="F33">
            <v>0.3575</v>
          </cell>
        </row>
        <row r="34">
          <cell r="C34">
            <v>37865</v>
          </cell>
          <cell r="D34">
            <v>0.0364291347273009</v>
          </cell>
          <cell r="E34">
            <v>3.596</v>
          </cell>
          <cell r="F34">
            <v>0.3575</v>
          </cell>
        </row>
        <row r="35">
          <cell r="C35">
            <v>37895</v>
          </cell>
          <cell r="D35">
            <v>0.0374034388772317</v>
          </cell>
          <cell r="E35">
            <v>3.629</v>
          </cell>
          <cell r="F35">
            <v>0.3575</v>
          </cell>
        </row>
        <row r="36">
          <cell r="C36">
            <v>37926</v>
          </cell>
          <cell r="D36">
            <v>0.0382289803040448</v>
          </cell>
          <cell r="E36">
            <v>3.811</v>
          </cell>
          <cell r="F36">
            <v>0.265</v>
          </cell>
        </row>
        <row r="37">
          <cell r="C37">
            <v>37956</v>
          </cell>
          <cell r="D37">
            <v>0.039027891580159</v>
          </cell>
          <cell r="E37">
            <v>3.981</v>
          </cell>
          <cell r="F37">
            <v>0.3</v>
          </cell>
        </row>
        <row r="38">
          <cell r="C38">
            <v>37987</v>
          </cell>
          <cell r="D38">
            <v>0.0398019410000887</v>
          </cell>
          <cell r="E38">
            <v>4.081</v>
          </cell>
          <cell r="F38">
            <v>0.2125</v>
          </cell>
        </row>
        <row r="39">
          <cell r="C39">
            <v>38018</v>
          </cell>
          <cell r="D39">
            <v>0.0405210653201706</v>
          </cell>
          <cell r="E39">
            <v>3.956</v>
          </cell>
          <cell r="F39">
            <v>0.2075</v>
          </cell>
        </row>
        <row r="40">
          <cell r="C40">
            <v>38047</v>
          </cell>
          <cell r="D40">
            <v>0.0411937946798697</v>
          </cell>
          <cell r="E40">
            <v>3.816</v>
          </cell>
          <cell r="F40">
            <v>0.22</v>
          </cell>
        </row>
        <row r="41">
          <cell r="C41">
            <v>38078</v>
          </cell>
          <cell r="D41">
            <v>0.041866393080431</v>
          </cell>
          <cell r="E41">
            <v>3.606</v>
          </cell>
          <cell r="F41">
            <v>0.2275</v>
          </cell>
        </row>
        <row r="42">
          <cell r="C42">
            <v>38108</v>
          </cell>
          <cell r="D42">
            <v>0.0424692677909166</v>
          </cell>
          <cell r="E42">
            <v>3.592</v>
          </cell>
          <cell r="F42">
            <v>0.2225</v>
          </cell>
        </row>
        <row r="43">
          <cell r="C43">
            <v>38139</v>
          </cell>
          <cell r="D43">
            <v>0.0430922384530419</v>
          </cell>
          <cell r="E43">
            <v>3.626</v>
          </cell>
          <cell r="F43">
            <v>0.2225</v>
          </cell>
        </row>
        <row r="44">
          <cell r="C44">
            <v>38169</v>
          </cell>
          <cell r="D44">
            <v>0.0436352483065643</v>
          </cell>
          <cell r="E44">
            <v>3.651</v>
          </cell>
          <cell r="F44">
            <v>0.2225</v>
          </cell>
        </row>
        <row r="45">
          <cell r="C45">
            <v>38200</v>
          </cell>
          <cell r="D45">
            <v>0.0441307205843717</v>
          </cell>
          <cell r="E45">
            <v>3.671</v>
          </cell>
          <cell r="F45">
            <v>0.2225</v>
          </cell>
        </row>
        <row r="46">
          <cell r="C46">
            <v>38231</v>
          </cell>
          <cell r="D46">
            <v>0.0446261929443819</v>
          </cell>
          <cell r="E46">
            <v>3.656</v>
          </cell>
          <cell r="F46">
            <v>0.2225</v>
          </cell>
        </row>
        <row r="47">
          <cell r="C47">
            <v>38261</v>
          </cell>
          <cell r="D47">
            <v>0.0451036100423665</v>
          </cell>
          <cell r="E47">
            <v>3.676</v>
          </cell>
          <cell r="F47">
            <v>0.2225</v>
          </cell>
        </row>
        <row r="48">
          <cell r="C48">
            <v>38292</v>
          </cell>
          <cell r="D48">
            <v>0.0455949520741319</v>
          </cell>
          <cell r="E48">
            <v>3.856</v>
          </cell>
          <cell r="F48">
            <v>0.1975</v>
          </cell>
        </row>
        <row r="49">
          <cell r="C49">
            <v>38322</v>
          </cell>
          <cell r="D49">
            <v>0.0460704444398492</v>
          </cell>
          <cell r="E49">
            <v>4.036</v>
          </cell>
          <cell r="F49">
            <v>0.2</v>
          </cell>
        </row>
        <row r="50">
          <cell r="C50">
            <v>38353</v>
          </cell>
          <cell r="D50">
            <v>0.046539203335437</v>
          </cell>
          <cell r="E50">
            <v>4.116</v>
          </cell>
          <cell r="F50">
            <v>0.2</v>
          </cell>
        </row>
        <row r="51">
          <cell r="C51">
            <v>38384</v>
          </cell>
          <cell r="D51">
            <v>0.0469893642939896</v>
          </cell>
          <cell r="E51">
            <v>3.996</v>
          </cell>
          <cell r="F51">
            <v>0.1975</v>
          </cell>
        </row>
        <row r="52">
          <cell r="C52">
            <v>38412</v>
          </cell>
          <cell r="D52">
            <v>0.0473959613470525</v>
          </cell>
          <cell r="E52">
            <v>3.861</v>
          </cell>
          <cell r="F52">
            <v>0.1875</v>
          </cell>
        </row>
        <row r="53">
          <cell r="C53">
            <v>38443</v>
          </cell>
          <cell r="D53">
            <v>0.0478146920334179</v>
          </cell>
          <cell r="E53">
            <v>3.685</v>
          </cell>
          <cell r="F53">
            <v>0.1775</v>
          </cell>
        </row>
        <row r="54">
          <cell r="C54">
            <v>38473</v>
          </cell>
          <cell r="D54">
            <v>0.0481922268670609</v>
          </cell>
          <cell r="E54">
            <v>3.665</v>
          </cell>
          <cell r="F54">
            <v>0.17</v>
          </cell>
        </row>
        <row r="55">
          <cell r="C55">
            <v>38504</v>
          </cell>
          <cell r="D55">
            <v>0.0485823462451975</v>
          </cell>
          <cell r="E55">
            <v>3.665</v>
          </cell>
          <cell r="F55">
            <v>0.17</v>
          </cell>
        </row>
        <row r="56">
          <cell r="C56">
            <v>38534</v>
          </cell>
          <cell r="D56">
            <v>0.0489426310093513</v>
          </cell>
          <cell r="E56">
            <v>3.69</v>
          </cell>
          <cell r="F56">
            <v>0.1</v>
          </cell>
        </row>
        <row r="57">
          <cell r="C57">
            <v>38565</v>
          </cell>
          <cell r="D57">
            <v>0.0492983357368781</v>
          </cell>
          <cell r="E57">
            <v>3.712</v>
          </cell>
          <cell r="F57">
            <v>0.165</v>
          </cell>
        </row>
        <row r="58">
          <cell r="C58">
            <v>38596</v>
          </cell>
          <cell r="D58">
            <v>0.0496540405066641</v>
          </cell>
          <cell r="E58">
            <v>3.71</v>
          </cell>
          <cell r="F58">
            <v>0.165</v>
          </cell>
        </row>
        <row r="59">
          <cell r="C59">
            <v>38626</v>
          </cell>
          <cell r="D59">
            <v>0.049987865324419</v>
          </cell>
          <cell r="E59">
            <v>3.72</v>
          </cell>
          <cell r="F59">
            <v>0.165</v>
          </cell>
        </row>
        <row r="60">
          <cell r="C60">
            <v>38657</v>
          </cell>
          <cell r="D60">
            <v>0.0503099123819681</v>
          </cell>
          <cell r="E60">
            <v>3.878</v>
          </cell>
          <cell r="F60">
            <v>0.165</v>
          </cell>
        </row>
        <row r="61">
          <cell r="C61">
            <v>38687</v>
          </cell>
          <cell r="D61">
            <v>0.0506215708577242</v>
          </cell>
          <cell r="E61">
            <v>4.033</v>
          </cell>
          <cell r="F61">
            <v>0.165</v>
          </cell>
        </row>
        <row r="62">
          <cell r="C62">
            <v>38718</v>
          </cell>
          <cell r="D62">
            <v>0.0509380429320383</v>
          </cell>
          <cell r="E62">
            <v>4.134</v>
          </cell>
          <cell r="F62">
            <v>0.2225</v>
          </cell>
        </row>
        <row r="63">
          <cell r="C63">
            <v>38749</v>
          </cell>
          <cell r="D63">
            <v>0.0512443785817154</v>
          </cell>
          <cell r="E63">
            <v>4.029</v>
          </cell>
          <cell r="F63">
            <v>0.2175</v>
          </cell>
        </row>
        <row r="64">
          <cell r="C64">
            <v>38777</v>
          </cell>
          <cell r="D64">
            <v>0.0515210688728547</v>
          </cell>
          <cell r="E64">
            <v>3.9085</v>
          </cell>
          <cell r="F64">
            <v>0.2075</v>
          </cell>
        </row>
        <row r="65">
          <cell r="C65">
            <v>38808</v>
          </cell>
          <cell r="D65">
            <v>0.0517838841382794</v>
          </cell>
          <cell r="E65">
            <v>3.748</v>
          </cell>
          <cell r="F65">
            <v>0.19</v>
          </cell>
        </row>
        <row r="66">
          <cell r="C66">
            <v>38838</v>
          </cell>
          <cell r="D66">
            <v>0.0519616459478773</v>
          </cell>
          <cell r="E66">
            <v>3.738</v>
          </cell>
          <cell r="F66">
            <v>0.185</v>
          </cell>
        </row>
        <row r="67">
          <cell r="C67">
            <v>38869</v>
          </cell>
          <cell r="D67">
            <v>0.0521453331622008</v>
          </cell>
          <cell r="E67">
            <v>3.75</v>
          </cell>
          <cell r="F67">
            <v>0.1875</v>
          </cell>
        </row>
        <row r="68">
          <cell r="C68">
            <v>38899</v>
          </cell>
          <cell r="D68">
            <v>0.0523230949932296</v>
          </cell>
          <cell r="E68">
            <v>3.775</v>
          </cell>
          <cell r="F68">
            <v>0.1875</v>
          </cell>
        </row>
        <row r="69">
          <cell r="C69">
            <v>38930</v>
          </cell>
          <cell r="D69">
            <v>0.0525067822296972</v>
          </cell>
          <cell r="E69">
            <v>3.797</v>
          </cell>
          <cell r="F69">
            <v>0.1875</v>
          </cell>
        </row>
        <row r="70">
          <cell r="C70">
            <v>38961</v>
          </cell>
          <cell r="D70">
            <v>0.0526904694774166</v>
          </cell>
          <cell r="E70">
            <v>3.795</v>
          </cell>
          <cell r="F70">
            <v>0.1875</v>
          </cell>
        </row>
        <row r="71">
          <cell r="C71">
            <v>38991</v>
          </cell>
          <cell r="D71">
            <v>0.0528682313407609</v>
          </cell>
          <cell r="E71">
            <v>3.805</v>
          </cell>
          <cell r="F71">
            <v>0.1875</v>
          </cell>
        </row>
        <row r="72">
          <cell r="C72">
            <v>39022</v>
          </cell>
          <cell r="D72">
            <v>0.0530519186106178</v>
          </cell>
          <cell r="E72">
            <v>3.963</v>
          </cell>
          <cell r="F72">
            <v>0.1875</v>
          </cell>
        </row>
        <row r="73">
          <cell r="C73">
            <v>39052</v>
          </cell>
          <cell r="D73">
            <v>0.053229680495384</v>
          </cell>
          <cell r="E73">
            <v>4.118</v>
          </cell>
          <cell r="F73">
            <v>0.1875</v>
          </cell>
        </row>
        <row r="74">
          <cell r="C74">
            <v>39083</v>
          </cell>
          <cell r="D74">
            <v>0.0534133677873752</v>
          </cell>
          <cell r="E74">
            <v>4.219</v>
          </cell>
          <cell r="F74">
            <v>0.1875</v>
          </cell>
        </row>
        <row r="75">
          <cell r="C75">
            <v>39114</v>
          </cell>
          <cell r="D75">
            <v>0.0535970550906129</v>
          </cell>
          <cell r="E75">
            <v>4.114</v>
          </cell>
          <cell r="F75">
            <v>0.1825</v>
          </cell>
        </row>
        <row r="76">
          <cell r="C76">
            <v>39142</v>
          </cell>
          <cell r="D76">
            <v>0.0537629662128811</v>
          </cell>
          <cell r="E76">
            <v>3.9935</v>
          </cell>
          <cell r="F76">
            <v>0.24</v>
          </cell>
        </row>
        <row r="77">
          <cell r="C77">
            <v>39173</v>
          </cell>
          <cell r="D77">
            <v>0.0539423392143985</v>
          </cell>
          <cell r="E77">
            <v>3.833</v>
          </cell>
          <cell r="F77">
            <v>0.24</v>
          </cell>
        </row>
        <row r="78">
          <cell r="C78">
            <v>39203</v>
          </cell>
          <cell r="D78">
            <v>0.0541093153435006</v>
          </cell>
          <cell r="E78">
            <v>3.823</v>
          </cell>
          <cell r="F78">
            <v>0.24</v>
          </cell>
        </row>
        <row r="79">
          <cell r="C79">
            <v>39234</v>
          </cell>
          <cell r="D79">
            <v>0.0542818573533328</v>
          </cell>
          <cell r="E79">
            <v>3.835</v>
          </cell>
          <cell r="F79">
            <v>0.24</v>
          </cell>
        </row>
        <row r="80">
          <cell r="C80">
            <v>39264</v>
          </cell>
          <cell r="D80">
            <v>0.0544488335013242</v>
          </cell>
          <cell r="E80">
            <v>3.86</v>
          </cell>
          <cell r="F80">
            <v>0.24</v>
          </cell>
        </row>
        <row r="81">
          <cell r="C81">
            <v>39295</v>
          </cell>
          <cell r="D81">
            <v>0.0546213755306741</v>
          </cell>
          <cell r="E81">
            <v>3.882</v>
          </cell>
          <cell r="F81">
            <v>0.24</v>
          </cell>
        </row>
        <row r="82">
          <cell r="C82">
            <v>39326</v>
          </cell>
          <cell r="D82">
            <v>0.0547939175699419</v>
          </cell>
          <cell r="E82">
            <v>3.88</v>
          </cell>
          <cell r="F82">
            <v>0.24</v>
          </cell>
        </row>
        <row r="83">
          <cell r="C83">
            <v>39356</v>
          </cell>
          <cell r="D83">
            <v>0.0549608937464168</v>
          </cell>
          <cell r="E83">
            <v>3.89</v>
          </cell>
          <cell r="F83">
            <v>0.24</v>
          </cell>
        </row>
        <row r="84">
          <cell r="C84">
            <v>39387</v>
          </cell>
          <cell r="D84">
            <v>0.0551334358051969</v>
          </cell>
          <cell r="E84">
            <v>4.048</v>
          </cell>
          <cell r="F84">
            <v>0.24</v>
          </cell>
        </row>
        <row r="85">
          <cell r="C85">
            <v>39417</v>
          </cell>
          <cell r="D85">
            <v>0.0553004120005545</v>
          </cell>
          <cell r="E85">
            <v>4.203</v>
          </cell>
          <cell r="F85">
            <v>0.24</v>
          </cell>
        </row>
        <row r="86">
          <cell r="C86">
            <v>39448</v>
          </cell>
          <cell r="D86">
            <v>0.0554729540788443</v>
          </cell>
          <cell r="E86">
            <v>4.304</v>
          </cell>
          <cell r="F86">
            <v>0.24</v>
          </cell>
        </row>
        <row r="87">
          <cell r="C87">
            <v>39479</v>
          </cell>
          <cell r="D87">
            <v>0.0556454961670481</v>
          </cell>
          <cell r="E87">
            <v>4.199</v>
          </cell>
          <cell r="F87">
            <v>0.24</v>
          </cell>
        </row>
        <row r="88">
          <cell r="C88">
            <v>39508</v>
          </cell>
          <cell r="D88">
            <v>0.0558069065166</v>
          </cell>
          <cell r="E88">
            <v>4.0785</v>
          </cell>
          <cell r="F88">
            <v>0.235</v>
          </cell>
        </row>
        <row r="89">
          <cell r="C89">
            <v>39539</v>
          </cell>
          <cell r="D89">
            <v>0.0559794486239884</v>
          </cell>
          <cell r="E89">
            <v>3.918</v>
          </cell>
          <cell r="F89">
            <v>0.23</v>
          </cell>
        </row>
        <row r="90">
          <cell r="C90">
            <v>39569</v>
          </cell>
          <cell r="D90">
            <v>0.0561464248663821</v>
          </cell>
          <cell r="E90">
            <v>3.908</v>
          </cell>
          <cell r="F90">
            <v>0.23</v>
          </cell>
        </row>
        <row r="91">
          <cell r="C91">
            <v>39600</v>
          </cell>
          <cell r="D91">
            <v>0.0563189669932722</v>
          </cell>
          <cell r="E91">
            <v>3.92</v>
          </cell>
          <cell r="F91">
            <v>0.23</v>
          </cell>
        </row>
        <row r="92">
          <cell r="C92">
            <v>39630</v>
          </cell>
          <cell r="D92">
            <v>0.056485943254537</v>
          </cell>
          <cell r="E92">
            <v>3.945</v>
          </cell>
          <cell r="F92">
            <v>0.23</v>
          </cell>
        </row>
        <row r="93">
          <cell r="C93">
            <v>39661</v>
          </cell>
          <cell r="D93">
            <v>0.0566584854009258</v>
          </cell>
          <cell r="E93">
            <v>3.967</v>
          </cell>
          <cell r="F93">
            <v>0.23</v>
          </cell>
        </row>
        <row r="94">
          <cell r="C94">
            <v>39692</v>
          </cell>
          <cell r="D94">
            <v>0.0568310275572221</v>
          </cell>
          <cell r="E94">
            <v>3.965</v>
          </cell>
          <cell r="F94">
            <v>0.23</v>
          </cell>
        </row>
        <row r="95">
          <cell r="C95">
            <v>39722</v>
          </cell>
          <cell r="D95">
            <v>0.0569980038469424</v>
          </cell>
          <cell r="E95">
            <v>3.975</v>
          </cell>
          <cell r="F95">
            <v>0.23</v>
          </cell>
        </row>
        <row r="96">
          <cell r="C96">
            <v>39753</v>
          </cell>
          <cell r="D96">
            <v>0.0571705460227325</v>
          </cell>
          <cell r="E96">
            <v>4.133</v>
          </cell>
          <cell r="F96">
            <v>0.23</v>
          </cell>
        </row>
        <row r="97">
          <cell r="C97">
            <v>39783</v>
          </cell>
          <cell r="D97">
            <v>0.0573375223313155</v>
          </cell>
          <cell r="E97">
            <v>4.288</v>
          </cell>
          <cell r="F97">
            <v>0.23</v>
          </cell>
        </row>
        <row r="98">
          <cell r="C98">
            <v>39814</v>
          </cell>
          <cell r="D98">
            <v>0.0575100645265967</v>
          </cell>
          <cell r="E98">
            <v>4.389</v>
          </cell>
          <cell r="F98">
            <v>0.23</v>
          </cell>
        </row>
        <row r="99">
          <cell r="C99">
            <v>39845</v>
          </cell>
          <cell r="D99">
            <v>0.057682606731781</v>
          </cell>
          <cell r="E99">
            <v>4.284</v>
          </cell>
          <cell r="F99">
            <v>0.2275</v>
          </cell>
        </row>
        <row r="100">
          <cell r="C100">
            <v>39873</v>
          </cell>
          <cell r="D100">
            <v>0.0578384513127173</v>
          </cell>
          <cell r="E100">
            <v>4.1635</v>
          </cell>
          <cell r="F100">
            <v>0.22</v>
          </cell>
        </row>
        <row r="101">
          <cell r="C101">
            <v>39904</v>
          </cell>
          <cell r="D101">
            <v>0.0579805518481296</v>
          </cell>
          <cell r="E101">
            <v>4.003</v>
          </cell>
          <cell r="F101">
            <v>0.2025</v>
          </cell>
        </row>
        <row r="102">
          <cell r="C102">
            <v>39934</v>
          </cell>
          <cell r="D102">
            <v>0.0580714239772777</v>
          </cell>
          <cell r="E102">
            <v>3.993</v>
          </cell>
          <cell r="F102">
            <v>0.2025</v>
          </cell>
        </row>
        <row r="103">
          <cell r="C103">
            <v>39965</v>
          </cell>
          <cell r="D103">
            <v>0.0581653251802825</v>
          </cell>
          <cell r="E103">
            <v>4.005</v>
          </cell>
          <cell r="F103">
            <v>0.2025</v>
          </cell>
        </row>
        <row r="104">
          <cell r="C104">
            <v>39995</v>
          </cell>
          <cell r="D104">
            <v>0.0582561973150146</v>
          </cell>
          <cell r="E104">
            <v>4.03</v>
          </cell>
          <cell r="F104">
            <v>0.2025</v>
          </cell>
        </row>
        <row r="105">
          <cell r="C105">
            <v>40026</v>
          </cell>
          <cell r="D105">
            <v>0.0583500985237895</v>
          </cell>
          <cell r="E105">
            <v>4.052</v>
          </cell>
          <cell r="F105">
            <v>0.2025</v>
          </cell>
        </row>
        <row r="106">
          <cell r="C106">
            <v>40057</v>
          </cell>
          <cell r="D106">
            <v>0.0584439997354966</v>
          </cell>
          <cell r="E106">
            <v>4.05</v>
          </cell>
          <cell r="F106">
            <v>0.2025</v>
          </cell>
        </row>
        <row r="107">
          <cell r="C107">
            <v>40087</v>
          </cell>
          <cell r="D107">
            <v>0.0585348718786496</v>
          </cell>
          <cell r="E107">
            <v>4.06</v>
          </cell>
          <cell r="F107">
            <v>0.2025</v>
          </cell>
        </row>
        <row r="108">
          <cell r="C108">
            <v>40118</v>
          </cell>
          <cell r="D108">
            <v>0.0586287730961259</v>
          </cell>
          <cell r="E108">
            <v>4.218</v>
          </cell>
          <cell r="F108">
            <v>0.2025</v>
          </cell>
        </row>
        <row r="109">
          <cell r="C109">
            <v>40148</v>
          </cell>
          <cell r="D109">
            <v>0.058719645244862</v>
          </cell>
          <cell r="E109">
            <v>4.373</v>
          </cell>
          <cell r="F109">
            <v>0.2025</v>
          </cell>
        </row>
        <row r="110">
          <cell r="C110">
            <v>40179</v>
          </cell>
          <cell r="D110">
            <v>0.0588135464681066</v>
          </cell>
          <cell r="E110">
            <v>4.474</v>
          </cell>
          <cell r="F110">
            <v>0.2025</v>
          </cell>
        </row>
        <row r="111">
          <cell r="C111">
            <v>40210</v>
          </cell>
          <cell r="D111">
            <v>0.0589074476942826</v>
          </cell>
          <cell r="E111">
            <v>4.369</v>
          </cell>
          <cell r="F111">
            <v>0.2</v>
          </cell>
        </row>
        <row r="112">
          <cell r="C112">
            <v>40238</v>
          </cell>
          <cell r="D112">
            <v>0.0589922617075418</v>
          </cell>
          <cell r="E112">
            <v>4.2485</v>
          </cell>
          <cell r="F112">
            <v>0.195</v>
          </cell>
        </row>
        <row r="113">
          <cell r="C113">
            <v>40269</v>
          </cell>
          <cell r="D113">
            <v>0.0590861629392965</v>
          </cell>
          <cell r="E113">
            <v>4.088</v>
          </cell>
          <cell r="F113">
            <v>0.19</v>
          </cell>
        </row>
        <row r="114">
          <cell r="C114">
            <v>40299</v>
          </cell>
          <cell r="D114">
            <v>0.0591770351018499</v>
          </cell>
          <cell r="E114">
            <v>4.078</v>
          </cell>
          <cell r="F114">
            <v>0.185</v>
          </cell>
        </row>
        <row r="115">
          <cell r="C115">
            <v>40330</v>
          </cell>
          <cell r="D115">
            <v>0.0592709363393724</v>
          </cell>
          <cell r="E115">
            <v>4.09</v>
          </cell>
          <cell r="F115">
            <v>0.185</v>
          </cell>
        </row>
        <row r="116">
          <cell r="C116">
            <v>40360</v>
          </cell>
          <cell r="D116">
            <v>0.0593618085075067</v>
          </cell>
          <cell r="E116">
            <v>4.115</v>
          </cell>
          <cell r="F116">
            <v>0.185</v>
          </cell>
        </row>
        <row r="117">
          <cell r="C117">
            <v>40391</v>
          </cell>
          <cell r="D117">
            <v>0.0594557097507957</v>
          </cell>
          <cell r="E117">
            <v>4.137</v>
          </cell>
          <cell r="F117">
            <v>0.185</v>
          </cell>
        </row>
        <row r="118">
          <cell r="C118">
            <v>40422</v>
          </cell>
          <cell r="D118">
            <v>0.0595496109970153</v>
          </cell>
          <cell r="E118">
            <v>4.135</v>
          </cell>
          <cell r="F118">
            <v>0.185</v>
          </cell>
        </row>
        <row r="119">
          <cell r="C119">
            <v>40452</v>
          </cell>
          <cell r="D119">
            <v>0.0596404831735664</v>
          </cell>
          <cell r="E119">
            <v>4.145</v>
          </cell>
          <cell r="F119">
            <v>0.185</v>
          </cell>
        </row>
        <row r="120">
          <cell r="C120">
            <v>40483</v>
          </cell>
          <cell r="D120">
            <v>0.059734384425552</v>
          </cell>
          <cell r="E120">
            <v>4.303</v>
          </cell>
          <cell r="F120">
            <v>0.185</v>
          </cell>
        </row>
        <row r="121">
          <cell r="C121">
            <v>40513</v>
          </cell>
          <cell r="D121">
            <v>0.0598252566076827</v>
          </cell>
          <cell r="E121">
            <v>4.458</v>
          </cell>
          <cell r="F121">
            <v>0.185</v>
          </cell>
        </row>
        <row r="122">
          <cell r="C122">
            <v>40544</v>
          </cell>
          <cell r="D122">
            <v>0.0599191578654339</v>
          </cell>
          <cell r="E122">
            <v>4.559</v>
          </cell>
          <cell r="F122">
            <v>0.185</v>
          </cell>
        </row>
        <row r="123">
          <cell r="C123">
            <v>40575</v>
          </cell>
          <cell r="D123">
            <v>0.0600130591261148</v>
          </cell>
          <cell r="E123">
            <v>4.454</v>
          </cell>
          <cell r="F123">
            <v>0.185</v>
          </cell>
        </row>
        <row r="124">
          <cell r="C124">
            <v>40603</v>
          </cell>
          <cell r="D124">
            <v>0.0600978731705384</v>
          </cell>
          <cell r="E124">
            <v>4.3335</v>
          </cell>
          <cell r="F124">
            <v>0.18</v>
          </cell>
        </row>
        <row r="125">
          <cell r="C125">
            <v>40634</v>
          </cell>
          <cell r="D125">
            <v>0.0601917744367948</v>
          </cell>
          <cell r="E125">
            <v>4.173</v>
          </cell>
          <cell r="F125">
            <v>0.18</v>
          </cell>
        </row>
        <row r="126">
          <cell r="C126">
            <v>40664</v>
          </cell>
          <cell r="D126">
            <v>0.0602826466327358</v>
          </cell>
          <cell r="E126">
            <v>4.163</v>
          </cell>
          <cell r="F126">
            <v>0.18</v>
          </cell>
        </row>
        <row r="127">
          <cell r="C127">
            <v>40695</v>
          </cell>
          <cell r="D127">
            <v>0.0603765479047569</v>
          </cell>
          <cell r="E127">
            <v>4.175</v>
          </cell>
          <cell r="F127">
            <v>0.18</v>
          </cell>
        </row>
        <row r="128">
          <cell r="C128">
            <v>40725</v>
          </cell>
          <cell r="D128">
            <v>0.0604674201062756</v>
          </cell>
          <cell r="E128">
            <v>4.2</v>
          </cell>
          <cell r="F128">
            <v>0.18</v>
          </cell>
        </row>
        <row r="129">
          <cell r="C129">
            <v>40756</v>
          </cell>
          <cell r="D129">
            <v>0.0605613213840606</v>
          </cell>
          <cell r="E129">
            <v>4.222</v>
          </cell>
          <cell r="F129">
            <v>0.18</v>
          </cell>
        </row>
        <row r="130">
          <cell r="C130">
            <v>40787</v>
          </cell>
          <cell r="D130">
            <v>0.0606552226647743</v>
          </cell>
          <cell r="E130">
            <v>4.22</v>
          </cell>
          <cell r="F130">
            <v>0.18</v>
          </cell>
        </row>
        <row r="131">
          <cell r="C131">
            <v>40817</v>
          </cell>
          <cell r="D131">
            <v>0.060746094874705</v>
          </cell>
          <cell r="E131">
            <v>4.23</v>
          </cell>
          <cell r="F131">
            <v>0.18</v>
          </cell>
        </row>
        <row r="132">
          <cell r="C132">
            <v>40848</v>
          </cell>
          <cell r="D132">
            <v>0.0608399961611816</v>
          </cell>
          <cell r="E132">
            <v>4.388</v>
          </cell>
          <cell r="F132">
            <v>0.18</v>
          </cell>
        </row>
        <row r="133">
          <cell r="C133">
            <v>40878</v>
          </cell>
          <cell r="D133">
            <v>0.0609308683766892</v>
          </cell>
          <cell r="E133">
            <v>4.543</v>
          </cell>
          <cell r="F133">
            <v>0.18</v>
          </cell>
        </row>
        <row r="134">
          <cell r="C134">
            <v>40909</v>
          </cell>
          <cell r="D134">
            <v>0.0610247696689283</v>
          </cell>
          <cell r="E134">
            <v>4.644</v>
          </cell>
          <cell r="F134">
            <v>0.18</v>
          </cell>
        </row>
        <row r="135">
          <cell r="C135">
            <v>40940</v>
          </cell>
          <cell r="D135">
            <v>0.0611186709640958</v>
          </cell>
          <cell r="E135">
            <v>4.539</v>
          </cell>
          <cell r="F135">
            <v>0.175</v>
          </cell>
        </row>
        <row r="136">
          <cell r="C136">
            <v>40969</v>
          </cell>
          <cell r="D136">
            <v>0.0612065141138385</v>
          </cell>
          <cell r="E136">
            <v>4.4185</v>
          </cell>
          <cell r="F136">
            <v>0.17</v>
          </cell>
        </row>
        <row r="137">
          <cell r="C137">
            <v>41000</v>
          </cell>
          <cell r="D137">
            <v>0.061279006543407</v>
          </cell>
          <cell r="E137">
            <v>4.258</v>
          </cell>
          <cell r="F137">
            <v>0.17</v>
          </cell>
        </row>
        <row r="138">
          <cell r="C138">
            <v>41030</v>
          </cell>
          <cell r="D138">
            <v>0.0613163565930481</v>
          </cell>
          <cell r="E138">
            <v>4.248</v>
          </cell>
          <cell r="F138">
            <v>0.17</v>
          </cell>
        </row>
        <row r="139">
          <cell r="C139">
            <v>41061</v>
          </cell>
          <cell r="D139">
            <v>0.0613549516448306</v>
          </cell>
          <cell r="E139">
            <v>4.26</v>
          </cell>
          <cell r="F139">
            <v>0.17</v>
          </cell>
        </row>
        <row r="140">
          <cell r="C140">
            <v>41091</v>
          </cell>
          <cell r="D140">
            <v>0.0613923016954132</v>
          </cell>
          <cell r="E140">
            <v>4.285</v>
          </cell>
          <cell r="F140">
            <v>0.17</v>
          </cell>
        </row>
        <row r="141">
          <cell r="C141">
            <v>41122</v>
          </cell>
          <cell r="D141">
            <v>0.0614308967481692</v>
          </cell>
          <cell r="E141">
            <v>4.307</v>
          </cell>
          <cell r="F141">
            <v>0.17</v>
          </cell>
        </row>
        <row r="142">
          <cell r="C142">
            <v>41153</v>
          </cell>
          <cell r="D142">
            <v>0.0614694918014194</v>
          </cell>
          <cell r="E142">
            <v>4.305</v>
          </cell>
          <cell r="F142">
            <v>0.17</v>
          </cell>
        </row>
        <row r="143">
          <cell r="C143">
            <v>41183</v>
          </cell>
          <cell r="D143">
            <v>0.061506841853423</v>
          </cell>
          <cell r="E143">
            <v>4.315</v>
          </cell>
          <cell r="F143">
            <v>0.17</v>
          </cell>
        </row>
        <row r="144">
          <cell r="C144">
            <v>41214</v>
          </cell>
          <cell r="D144">
            <v>0.0615454369076467</v>
          </cell>
          <cell r="E144">
            <v>4.473</v>
          </cell>
          <cell r="F144">
            <v>0.17</v>
          </cell>
        </row>
        <row r="145">
          <cell r="C145">
            <v>41244</v>
          </cell>
          <cell r="D145">
            <v>0.0615827869605918</v>
          </cell>
          <cell r="E145">
            <v>4.628</v>
          </cell>
          <cell r="F145">
            <v>0.17</v>
          </cell>
        </row>
        <row r="146">
          <cell r="C146">
            <v>41275</v>
          </cell>
          <cell r="D146">
            <v>0.0616213820157885</v>
          </cell>
          <cell r="E146">
            <v>4.729</v>
          </cell>
          <cell r="F146">
            <v>0.17</v>
          </cell>
        </row>
        <row r="147">
          <cell r="C147">
            <v>41306</v>
          </cell>
          <cell r="D147">
            <v>0.0616599770714794</v>
          </cell>
          <cell r="E147">
            <v>4.624</v>
          </cell>
          <cell r="F147">
            <v>0.17</v>
          </cell>
        </row>
        <row r="148">
          <cell r="C148">
            <v>41334</v>
          </cell>
          <cell r="D148">
            <v>0.0616948371222064</v>
          </cell>
          <cell r="E148">
            <v>4.5035</v>
          </cell>
          <cell r="F148">
            <v>0.17</v>
          </cell>
        </row>
        <row r="149">
          <cell r="C149">
            <v>41365</v>
          </cell>
          <cell r="D149">
            <v>0.0617334321788388</v>
          </cell>
          <cell r="E149">
            <v>4.343</v>
          </cell>
          <cell r="F149">
            <v>0.17</v>
          </cell>
        </row>
        <row r="150">
          <cell r="C150">
            <v>41395</v>
          </cell>
          <cell r="D150">
            <v>0.0617707822341154</v>
          </cell>
          <cell r="E150">
            <v>4.333</v>
          </cell>
          <cell r="F150">
            <v>0.17</v>
          </cell>
        </row>
        <row r="151">
          <cell r="C151">
            <v>41426</v>
          </cell>
          <cell r="D151">
            <v>0.0618093772917203</v>
          </cell>
          <cell r="E151">
            <v>4.345</v>
          </cell>
          <cell r="F151">
            <v>0.17</v>
          </cell>
        </row>
        <row r="152">
          <cell r="C152">
            <v>41456</v>
          </cell>
          <cell r="D152">
            <v>0.0618467273479388</v>
          </cell>
          <cell r="E152">
            <v>4.37</v>
          </cell>
          <cell r="F152">
            <v>0.17</v>
          </cell>
        </row>
        <row r="153">
          <cell r="C153">
            <v>41487</v>
          </cell>
          <cell r="D153">
            <v>0.0618853224065172</v>
          </cell>
          <cell r="E153">
            <v>4.392</v>
          </cell>
          <cell r="F153">
            <v>0.17</v>
          </cell>
        </row>
        <row r="154">
          <cell r="C154">
            <v>41518</v>
          </cell>
          <cell r="D154">
            <v>0.0619239174655899</v>
          </cell>
          <cell r="E154">
            <v>4.39</v>
          </cell>
          <cell r="F154">
            <v>0.17</v>
          </cell>
        </row>
        <row r="155">
          <cell r="C155">
            <v>41548</v>
          </cell>
          <cell r="D155">
            <v>0.0619612675232282</v>
          </cell>
          <cell r="E155">
            <v>4.4</v>
          </cell>
          <cell r="F155">
            <v>0.17</v>
          </cell>
        </row>
        <row r="156">
          <cell r="C156">
            <v>41579</v>
          </cell>
          <cell r="D156">
            <v>0.0619998625832743</v>
          </cell>
          <cell r="E156">
            <v>4.558</v>
          </cell>
          <cell r="F156">
            <v>0.17</v>
          </cell>
        </row>
        <row r="157">
          <cell r="C157">
            <v>41609</v>
          </cell>
          <cell r="D157">
            <v>0.062037212641854</v>
          </cell>
          <cell r="E157">
            <v>4.713</v>
          </cell>
          <cell r="F157">
            <v>0.17</v>
          </cell>
        </row>
        <row r="158">
          <cell r="C158">
            <v>41640</v>
          </cell>
          <cell r="D158">
            <v>0.0620758077028727</v>
          </cell>
          <cell r="E158">
            <v>4.814</v>
          </cell>
          <cell r="F158">
            <v>0.17</v>
          </cell>
        </row>
        <row r="159">
          <cell r="C159">
            <v>41671</v>
          </cell>
          <cell r="D159">
            <v>0.0621144027643861</v>
          </cell>
          <cell r="E159">
            <v>4.709</v>
          </cell>
          <cell r="F159">
            <v>0.17</v>
          </cell>
        </row>
        <row r="160">
          <cell r="C160">
            <v>41699</v>
          </cell>
          <cell r="D160">
            <v>0.0621492628203715</v>
          </cell>
          <cell r="E160">
            <v>4.5885</v>
          </cell>
          <cell r="F160">
            <v>0.17</v>
          </cell>
        </row>
        <row r="161">
          <cell r="C161">
            <v>41730</v>
          </cell>
          <cell r="D161">
            <v>0.0621878578828259</v>
          </cell>
          <cell r="E161">
            <v>4.428</v>
          </cell>
          <cell r="F161">
            <v>0.17</v>
          </cell>
        </row>
        <row r="162">
          <cell r="C162">
            <v>41760</v>
          </cell>
          <cell r="D162">
            <v>0.0622252079437362</v>
          </cell>
          <cell r="E162">
            <v>4.418</v>
          </cell>
          <cell r="F162">
            <v>0.17</v>
          </cell>
        </row>
        <row r="163">
          <cell r="C163">
            <v>41791</v>
          </cell>
          <cell r="D163">
            <v>0.0622638030071636</v>
          </cell>
          <cell r="E163">
            <v>4.43</v>
          </cell>
          <cell r="F163">
            <v>0.17</v>
          </cell>
        </row>
        <row r="164">
          <cell r="C164">
            <v>41821</v>
          </cell>
          <cell r="D164">
            <v>0.0623011530690154</v>
          </cell>
          <cell r="E164">
            <v>4.455</v>
          </cell>
          <cell r="F164">
            <v>0.17</v>
          </cell>
        </row>
        <row r="165">
          <cell r="C165">
            <v>41852</v>
          </cell>
          <cell r="D165">
            <v>0.0623397481334154</v>
          </cell>
          <cell r="E165">
            <v>4.477</v>
          </cell>
          <cell r="F165">
            <v>0.17</v>
          </cell>
        </row>
        <row r="166">
          <cell r="C166">
            <v>41883</v>
          </cell>
          <cell r="D166">
            <v>0.0623783431983096</v>
          </cell>
          <cell r="E166">
            <v>4.475</v>
          </cell>
          <cell r="F166">
            <v>0.17</v>
          </cell>
        </row>
        <row r="167">
          <cell r="C167">
            <v>41913</v>
          </cell>
          <cell r="D167">
            <v>0.0624156932615816</v>
          </cell>
          <cell r="E167">
            <v>4.485</v>
          </cell>
          <cell r="F167">
            <v>0.17</v>
          </cell>
        </row>
        <row r="168">
          <cell r="C168">
            <v>41944</v>
          </cell>
          <cell r="D168">
            <v>0.0624542883274484</v>
          </cell>
          <cell r="E168">
            <v>4.643</v>
          </cell>
          <cell r="F168">
            <v>0.17</v>
          </cell>
        </row>
        <row r="169">
          <cell r="C169">
            <v>41974</v>
          </cell>
          <cell r="D169">
            <v>0.0624916383916618</v>
          </cell>
          <cell r="E169">
            <v>4.798</v>
          </cell>
          <cell r="F169">
            <v>0.17</v>
          </cell>
        </row>
        <row r="170">
          <cell r="C170">
            <v>42005</v>
          </cell>
          <cell r="D170">
            <v>0.0625302334585016</v>
          </cell>
          <cell r="E170">
            <v>4.899</v>
          </cell>
          <cell r="F170">
            <v>0.17</v>
          </cell>
        </row>
        <row r="171">
          <cell r="C171">
            <v>42036</v>
          </cell>
          <cell r="D171">
            <v>0.0625688285258361</v>
          </cell>
          <cell r="E171">
            <v>4.794</v>
          </cell>
          <cell r="F171">
            <v>0.17</v>
          </cell>
        </row>
        <row r="172">
          <cell r="C172">
            <v>42064</v>
          </cell>
          <cell r="D172">
            <v>0.0626036885870786</v>
          </cell>
          <cell r="E172">
            <v>4.6735</v>
          </cell>
          <cell r="F172">
            <v>0.17</v>
          </cell>
        </row>
        <row r="173">
          <cell r="C173">
            <v>42095</v>
          </cell>
          <cell r="D173">
            <v>0.0626422836553542</v>
          </cell>
          <cell r="E173">
            <v>4.513</v>
          </cell>
          <cell r="F173">
            <v>0.17</v>
          </cell>
        </row>
        <row r="174">
          <cell r="C174">
            <v>42125</v>
          </cell>
          <cell r="D174">
            <v>0.0626796337218969</v>
          </cell>
          <cell r="E174">
            <v>4.503</v>
          </cell>
          <cell r="F174">
            <v>0.17</v>
          </cell>
        </row>
        <row r="175">
          <cell r="C175">
            <v>42156</v>
          </cell>
          <cell r="D175">
            <v>0.0627182287911445</v>
          </cell>
          <cell r="E175">
            <v>4.515</v>
          </cell>
          <cell r="F175">
            <v>0.17</v>
          </cell>
        </row>
        <row r="176">
          <cell r="C176">
            <v>42186</v>
          </cell>
          <cell r="D176">
            <v>0.0627555788586292</v>
          </cell>
          <cell r="E176">
            <v>4.54</v>
          </cell>
          <cell r="F176">
            <v>0.17</v>
          </cell>
        </row>
        <row r="177">
          <cell r="C177">
            <v>42217</v>
          </cell>
          <cell r="D177">
            <v>0.0627941739288493</v>
          </cell>
          <cell r="E177">
            <v>4.562</v>
          </cell>
          <cell r="F177">
            <v>0.17</v>
          </cell>
        </row>
        <row r="178">
          <cell r="C178">
            <v>42248</v>
          </cell>
          <cell r="D178">
            <v>0.0628327689995638</v>
          </cell>
          <cell r="E178">
            <v>4.56</v>
          </cell>
          <cell r="F178">
            <v>0.17</v>
          </cell>
        </row>
        <row r="179">
          <cell r="C179">
            <v>42278</v>
          </cell>
          <cell r="D179">
            <v>0.0628701190684677</v>
          </cell>
          <cell r="E179">
            <v>4.57</v>
          </cell>
          <cell r="F179">
            <v>0.17</v>
          </cell>
        </row>
        <row r="180">
          <cell r="C180">
            <v>42309</v>
          </cell>
          <cell r="D180">
            <v>0.0629087141401552</v>
          </cell>
          <cell r="E180">
            <v>4.728</v>
          </cell>
          <cell r="F180">
            <v>0.17</v>
          </cell>
        </row>
        <row r="181">
          <cell r="C181">
            <v>42339</v>
          </cell>
          <cell r="D181">
            <v>0.0629460642099997</v>
          </cell>
          <cell r="E181">
            <v>4.883</v>
          </cell>
          <cell r="F181">
            <v>0.17</v>
          </cell>
        </row>
        <row r="182">
          <cell r="C182">
            <v>42370</v>
          </cell>
          <cell r="D182">
            <v>0.0629846592826597</v>
          </cell>
          <cell r="E182">
            <v>4.984</v>
          </cell>
          <cell r="F182">
            <v>0.17</v>
          </cell>
        </row>
        <row r="183">
          <cell r="C183">
            <v>42401</v>
          </cell>
          <cell r="D183">
            <v>0.0630232543558136</v>
          </cell>
          <cell r="E183">
            <v>4.879</v>
          </cell>
          <cell r="F183">
            <v>0.17</v>
          </cell>
        </row>
        <row r="184">
          <cell r="C184">
            <v>42430</v>
          </cell>
          <cell r="D184">
            <v>0.0630593594246949</v>
          </cell>
          <cell r="E184">
            <v>4.7585</v>
          </cell>
          <cell r="F184">
            <v>0.17</v>
          </cell>
        </row>
        <row r="185">
          <cell r="C185">
            <v>42461</v>
          </cell>
          <cell r="D185">
            <v>0.0630979544988053</v>
          </cell>
          <cell r="E185">
            <v>4.598</v>
          </cell>
          <cell r="F185">
            <v>0.17</v>
          </cell>
        </row>
        <row r="186">
          <cell r="C186">
            <v>42491</v>
          </cell>
          <cell r="D186">
            <v>0.0631353045709955</v>
          </cell>
          <cell r="E186">
            <v>4.588</v>
          </cell>
          <cell r="F186">
            <v>0.17</v>
          </cell>
        </row>
        <row r="187">
          <cell r="C187">
            <v>42522</v>
          </cell>
          <cell r="D187">
            <v>0.063173899646078</v>
          </cell>
          <cell r="E187">
            <v>4.6</v>
          </cell>
          <cell r="F187">
            <v>0.17</v>
          </cell>
        </row>
        <row r="188">
          <cell r="C188">
            <v>42552</v>
          </cell>
          <cell r="D188">
            <v>0.0632112497192097</v>
          </cell>
          <cell r="E188">
            <v>4.625</v>
          </cell>
          <cell r="F188">
            <v>0.17</v>
          </cell>
        </row>
        <row r="189">
          <cell r="C189">
            <v>42583</v>
          </cell>
          <cell r="D189">
            <v>0.0632498447952647</v>
          </cell>
          <cell r="E189">
            <v>4.647</v>
          </cell>
          <cell r="F189">
            <v>0.17</v>
          </cell>
        </row>
        <row r="190">
          <cell r="C190">
            <v>42614</v>
          </cell>
          <cell r="D190">
            <v>0.0632884398718136</v>
          </cell>
          <cell r="E190">
            <v>4.645</v>
          </cell>
          <cell r="F190">
            <v>0.17</v>
          </cell>
        </row>
        <row r="191">
          <cell r="C191">
            <v>42644</v>
          </cell>
          <cell r="D191">
            <v>0.0633257899463642</v>
          </cell>
          <cell r="E191">
            <v>4.655</v>
          </cell>
          <cell r="F191">
            <v>0.17</v>
          </cell>
        </row>
        <row r="192">
          <cell r="C192">
            <v>42675</v>
          </cell>
          <cell r="D192">
            <v>0.0633643850238861</v>
          </cell>
          <cell r="E192">
            <v>4.813</v>
          </cell>
          <cell r="F192">
            <v>0.17</v>
          </cell>
        </row>
        <row r="193">
          <cell r="C193">
            <v>42705</v>
          </cell>
          <cell r="D193">
            <v>0.0634017350993776</v>
          </cell>
          <cell r="E193">
            <v>4.968</v>
          </cell>
          <cell r="F193">
            <v>0.17</v>
          </cell>
        </row>
        <row r="194">
          <cell r="C194">
            <v>42736</v>
          </cell>
          <cell r="D194">
            <v>0.0634403301778712</v>
          </cell>
          <cell r="E194">
            <v>5.069</v>
          </cell>
          <cell r="F194">
            <v>0.17</v>
          </cell>
        </row>
        <row r="195">
          <cell r="C195">
            <v>42767</v>
          </cell>
          <cell r="D195">
            <v>0.0634789252568595</v>
          </cell>
          <cell r="E195">
            <v>4.964</v>
          </cell>
          <cell r="F195">
            <v>0.17</v>
          </cell>
        </row>
        <row r="196">
          <cell r="C196">
            <v>42795</v>
          </cell>
          <cell r="D196">
            <v>0.0635137853286283</v>
          </cell>
          <cell r="E196">
            <v>4.8435</v>
          </cell>
          <cell r="F196">
            <v>0.17</v>
          </cell>
        </row>
        <row r="197">
          <cell r="C197">
            <v>42826</v>
          </cell>
          <cell r="D197">
            <v>0.0635523804085567</v>
          </cell>
          <cell r="E197">
            <v>4.683</v>
          </cell>
          <cell r="F197">
            <v>0.17</v>
          </cell>
        </row>
        <row r="198">
          <cell r="C198">
            <v>42856</v>
          </cell>
          <cell r="D198">
            <v>0.0635897304863771</v>
          </cell>
          <cell r="E198">
            <v>4.673</v>
          </cell>
          <cell r="F198">
            <v>0.17</v>
          </cell>
        </row>
        <row r="199">
          <cell r="C199">
            <v>42887</v>
          </cell>
          <cell r="D199">
            <v>0.0636283255672776</v>
          </cell>
          <cell r="E199">
            <v>4.685</v>
          </cell>
          <cell r="F199">
            <v>0.17</v>
          </cell>
        </row>
        <row r="200">
          <cell r="C200">
            <v>42917</v>
          </cell>
          <cell r="D200">
            <v>0.063665675646039</v>
          </cell>
          <cell r="E200">
            <v>4.71</v>
          </cell>
          <cell r="F200">
            <v>0.17</v>
          </cell>
        </row>
        <row r="201">
          <cell r="C201">
            <v>42948</v>
          </cell>
          <cell r="D201">
            <v>0.0637042707279116</v>
          </cell>
          <cell r="E201">
            <v>4.732</v>
          </cell>
          <cell r="F201">
            <v>0.17</v>
          </cell>
        </row>
        <row r="202">
          <cell r="C202">
            <v>42979</v>
          </cell>
          <cell r="D202">
            <v>0.063742865810279</v>
          </cell>
          <cell r="E202">
            <v>4.73</v>
          </cell>
          <cell r="F202">
            <v>0.17</v>
          </cell>
        </row>
        <row r="203">
          <cell r="C203">
            <v>43009</v>
          </cell>
          <cell r="D203">
            <v>0.0637802158904588</v>
          </cell>
          <cell r="E203">
            <v>4.74</v>
          </cell>
          <cell r="F203">
            <v>0.17</v>
          </cell>
        </row>
        <row r="204">
          <cell r="C204">
            <v>43040</v>
          </cell>
          <cell r="D204">
            <v>0.0638188109737983</v>
          </cell>
          <cell r="E204">
            <v>4.898</v>
          </cell>
          <cell r="F204">
            <v>0.17</v>
          </cell>
        </row>
        <row r="205">
          <cell r="C205">
            <v>43070</v>
          </cell>
          <cell r="D205">
            <v>0.0638561610549191</v>
          </cell>
          <cell r="E205">
            <v>5.053</v>
          </cell>
          <cell r="F205">
            <v>0.17</v>
          </cell>
        </row>
        <row r="206">
          <cell r="C206">
            <v>43101</v>
          </cell>
          <cell r="D206">
            <v>0.0638947561392302</v>
          </cell>
          <cell r="E206">
            <v>5.154</v>
          </cell>
          <cell r="F206">
            <v>0.17</v>
          </cell>
        </row>
        <row r="207">
          <cell r="C207">
            <v>43132</v>
          </cell>
          <cell r="D207">
            <v>0.0639333512240352</v>
          </cell>
          <cell r="E207">
            <v>5.049</v>
          </cell>
          <cell r="F207">
            <v>0.17</v>
          </cell>
        </row>
        <row r="208">
          <cell r="C208">
            <v>43160</v>
          </cell>
          <cell r="D208">
            <v>0.063968211301058</v>
          </cell>
          <cell r="E208">
            <v>4.9285</v>
          </cell>
          <cell r="F208">
            <v>0.17</v>
          </cell>
        </row>
        <row r="209">
          <cell r="C209">
            <v>43191</v>
          </cell>
          <cell r="D209">
            <v>0.0640068063868031</v>
          </cell>
          <cell r="E209">
            <v>4.768</v>
          </cell>
          <cell r="F209">
            <v>0.17</v>
          </cell>
        </row>
        <row r="210">
          <cell r="C210">
            <v>43221</v>
          </cell>
          <cell r="D210">
            <v>0.0640441564702532</v>
          </cell>
          <cell r="E210">
            <v>4.758</v>
          </cell>
          <cell r="F210">
            <v>0.17</v>
          </cell>
        </row>
        <row r="211">
          <cell r="C211">
            <v>43252</v>
          </cell>
          <cell r="D211">
            <v>0.06408275155697</v>
          </cell>
          <cell r="E211">
            <v>4.77</v>
          </cell>
          <cell r="F211">
            <v>0.17</v>
          </cell>
        </row>
        <row r="212">
          <cell r="C212">
            <v>43282</v>
          </cell>
          <cell r="D212">
            <v>0.0641201016413602</v>
          </cell>
          <cell r="E212">
            <v>4.795</v>
          </cell>
          <cell r="F212">
            <v>0.17</v>
          </cell>
        </row>
        <row r="213">
          <cell r="C213">
            <v>43313</v>
          </cell>
          <cell r="D213">
            <v>0.0641586967290495</v>
          </cell>
          <cell r="E213">
            <v>4.817</v>
          </cell>
          <cell r="F213">
            <v>0.17</v>
          </cell>
        </row>
        <row r="214">
          <cell r="C214">
            <v>43344</v>
          </cell>
          <cell r="D214">
            <v>0.0641972918172327</v>
          </cell>
          <cell r="E214">
            <v>4.815</v>
          </cell>
          <cell r="F214">
            <v>0.17</v>
          </cell>
        </row>
        <row r="215">
          <cell r="C215">
            <v>43374</v>
          </cell>
          <cell r="D215">
            <v>0.0642346419030417</v>
          </cell>
          <cell r="E215">
            <v>4.825</v>
          </cell>
          <cell r="F215">
            <v>0.17</v>
          </cell>
        </row>
        <row r="216">
          <cell r="C216">
            <v>43405</v>
          </cell>
          <cell r="D216">
            <v>0.0642732369921966</v>
          </cell>
          <cell r="E216">
            <v>4.983</v>
          </cell>
          <cell r="F216">
            <v>0.17</v>
          </cell>
        </row>
        <row r="217">
          <cell r="C217">
            <v>43435</v>
          </cell>
          <cell r="D217">
            <v>0.0643105870789462</v>
          </cell>
          <cell r="E217">
            <v>5.138</v>
          </cell>
          <cell r="F217">
            <v>0.17</v>
          </cell>
        </row>
        <row r="218">
          <cell r="C218">
            <v>43466</v>
          </cell>
          <cell r="D218">
            <v>0.0643491821690727</v>
          </cell>
          <cell r="E218">
            <v>5.239</v>
          </cell>
          <cell r="F218">
            <v>0.17</v>
          </cell>
        </row>
        <row r="219">
          <cell r="C219">
            <v>43497</v>
          </cell>
          <cell r="D219">
            <v>0.0643877772596935</v>
          </cell>
          <cell r="E219">
            <v>5.134</v>
          </cell>
          <cell r="F219">
            <v>0.17</v>
          </cell>
        </row>
        <row r="220">
          <cell r="C220">
            <v>43525</v>
          </cell>
          <cell r="D220">
            <v>0.0644226373419694</v>
          </cell>
          <cell r="E220">
            <v>5.0135</v>
          </cell>
          <cell r="F220">
            <v>0.17</v>
          </cell>
        </row>
        <row r="221">
          <cell r="C221">
            <v>43556</v>
          </cell>
          <cell r="D221">
            <v>0.0644612324335299</v>
          </cell>
          <cell r="E221">
            <v>4.853</v>
          </cell>
          <cell r="F221">
            <v>0.17</v>
          </cell>
        </row>
        <row r="222">
          <cell r="C222">
            <v>43586</v>
          </cell>
          <cell r="D222">
            <v>0.0644985825226074</v>
          </cell>
          <cell r="E222">
            <v>4.843</v>
          </cell>
          <cell r="F222">
            <v>0.17</v>
          </cell>
        </row>
        <row r="223">
          <cell r="C223">
            <v>43617</v>
          </cell>
          <cell r="D223">
            <v>0.06453717761514</v>
          </cell>
          <cell r="E223">
            <v>4.855</v>
          </cell>
          <cell r="F223">
            <v>0.17</v>
          </cell>
        </row>
        <row r="224">
          <cell r="C224">
            <v>43647</v>
          </cell>
          <cell r="D224">
            <v>0.0645745277051582</v>
          </cell>
          <cell r="E224">
            <v>4.88</v>
          </cell>
          <cell r="F224">
            <v>0.17</v>
          </cell>
        </row>
        <row r="225">
          <cell r="C225">
            <v>43678</v>
          </cell>
          <cell r="D225">
            <v>0.0646131227986619</v>
          </cell>
          <cell r="E225">
            <v>4.902</v>
          </cell>
          <cell r="F225">
            <v>0.17</v>
          </cell>
        </row>
        <row r="226">
          <cell r="C226">
            <v>43709</v>
          </cell>
          <cell r="D226">
            <v>0.06465171789266</v>
          </cell>
          <cell r="E226">
            <v>4.9</v>
          </cell>
          <cell r="F226">
            <v>0.17</v>
          </cell>
        </row>
        <row r="227">
          <cell r="C227">
            <v>43739</v>
          </cell>
          <cell r="D227">
            <v>0.0646890679840966</v>
          </cell>
          <cell r="E227">
            <v>4.91</v>
          </cell>
          <cell r="F227">
            <v>0.17</v>
          </cell>
        </row>
        <row r="228">
          <cell r="C228">
            <v>43770</v>
          </cell>
          <cell r="D228">
            <v>0.0647276630790663</v>
          </cell>
          <cell r="E228">
            <v>5.068</v>
          </cell>
          <cell r="F228">
            <v>0.17</v>
          </cell>
        </row>
        <row r="229">
          <cell r="C229">
            <v>43800</v>
          </cell>
          <cell r="D229">
            <v>0.064765013171443</v>
          </cell>
          <cell r="E229">
            <v>5.223</v>
          </cell>
          <cell r="F229">
            <v>0.17</v>
          </cell>
        </row>
        <row r="230">
          <cell r="C230">
            <v>43831</v>
          </cell>
          <cell r="D230">
            <v>0.0648036082673844</v>
          </cell>
          <cell r="E230">
            <v>5.324</v>
          </cell>
          <cell r="F230">
            <v>0.17</v>
          </cell>
        </row>
        <row r="231">
          <cell r="C231">
            <v>43862</v>
          </cell>
          <cell r="D231">
            <v>0.0648422033638192</v>
          </cell>
          <cell r="E231">
            <v>5.219</v>
          </cell>
          <cell r="F231">
            <v>0.17</v>
          </cell>
        </row>
        <row r="232">
          <cell r="C232">
            <v>43891</v>
          </cell>
          <cell r="D232">
            <v>0.0648783084544804</v>
          </cell>
          <cell r="E232">
            <v>5.0985</v>
          </cell>
          <cell r="F232">
            <v>0.17</v>
          </cell>
        </row>
        <row r="233">
          <cell r="C233">
            <v>43922</v>
          </cell>
          <cell r="D233">
            <v>0.0649169035518713</v>
          </cell>
          <cell r="E233">
            <v>4.938</v>
          </cell>
          <cell r="F233">
            <v>0.17</v>
          </cell>
        </row>
        <row r="234">
          <cell r="C234">
            <v>43952</v>
          </cell>
          <cell r="D234">
            <v>0.0649542536465906</v>
          </cell>
          <cell r="E234">
            <v>4.928</v>
          </cell>
          <cell r="F234">
            <v>0.17</v>
          </cell>
        </row>
        <row r="235">
          <cell r="C235">
            <v>43983</v>
          </cell>
          <cell r="D235">
            <v>0.0649928487449532</v>
          </cell>
          <cell r="E235">
            <v>4.94</v>
          </cell>
          <cell r="F235">
            <v>0.17</v>
          </cell>
        </row>
        <row r="236">
          <cell r="C236">
            <v>44013</v>
          </cell>
          <cell r="D236">
            <v>0.0650301988406126</v>
          </cell>
          <cell r="E236">
            <v>4.965</v>
          </cell>
          <cell r="F236">
            <v>0.17</v>
          </cell>
        </row>
        <row r="237">
          <cell r="C237">
            <v>44044</v>
          </cell>
          <cell r="D237">
            <v>0.0650687939399472</v>
          </cell>
          <cell r="E237">
            <v>4.987</v>
          </cell>
          <cell r="F237">
            <v>0.17</v>
          </cell>
        </row>
        <row r="238">
          <cell r="C238">
            <v>44075</v>
          </cell>
          <cell r="D238">
            <v>0.0651073890397749</v>
          </cell>
          <cell r="E238">
            <v>4.985</v>
          </cell>
          <cell r="F238">
            <v>0.17</v>
          </cell>
        </row>
        <row r="239">
          <cell r="C239">
            <v>44105</v>
          </cell>
          <cell r="D239">
            <v>0.0651447391368527</v>
          </cell>
          <cell r="E239">
            <v>4.995</v>
          </cell>
          <cell r="F239">
            <v>0.17</v>
          </cell>
        </row>
        <row r="240">
          <cell r="C240">
            <v>44136</v>
          </cell>
          <cell r="D240">
            <v>0.0651833342376516</v>
          </cell>
          <cell r="E240">
            <v>5.153</v>
          </cell>
          <cell r="F240">
            <v>0.17</v>
          </cell>
        </row>
        <row r="241">
          <cell r="C241">
            <v>44166</v>
          </cell>
          <cell r="D241">
            <v>0.0652206843356695</v>
          </cell>
          <cell r="E241">
            <v>5.308</v>
          </cell>
          <cell r="F241">
            <v>0.17</v>
          </cell>
        </row>
        <row r="242">
          <cell r="C242">
            <v>44197</v>
          </cell>
          <cell r="D242">
            <v>0.06525927943744</v>
          </cell>
          <cell r="E242">
            <v>5.409</v>
          </cell>
          <cell r="F242">
            <v>0.17</v>
          </cell>
        </row>
        <row r="243">
          <cell r="C243">
            <v>44228</v>
          </cell>
          <cell r="D243">
            <v>0.0652978745397044</v>
          </cell>
          <cell r="E243">
            <v>5.304</v>
          </cell>
          <cell r="F243">
            <v>0.17</v>
          </cell>
        </row>
        <row r="244">
          <cell r="C244">
            <v>44256</v>
          </cell>
          <cell r="D244">
            <v>0.0653327346324968</v>
          </cell>
          <cell r="E244">
            <v>5.1835</v>
          </cell>
          <cell r="F244">
            <v>0.17</v>
          </cell>
        </row>
        <row r="245">
          <cell r="C245">
            <v>44287</v>
          </cell>
          <cell r="D245">
            <v>0.0653713297357008</v>
          </cell>
          <cell r="E245">
            <v>5.023</v>
          </cell>
          <cell r="F245">
            <v>0.17</v>
          </cell>
        </row>
        <row r="246">
          <cell r="C246">
            <v>44317</v>
          </cell>
          <cell r="D246">
            <v>0.0654086798360458</v>
          </cell>
          <cell r="E246">
            <v>5.013</v>
          </cell>
          <cell r="F246">
            <v>0.17</v>
          </cell>
        </row>
        <row r="247">
          <cell r="C247">
            <v>44348</v>
          </cell>
          <cell r="D247">
            <v>0.0654472749402211</v>
          </cell>
          <cell r="E247">
            <v>5.025</v>
          </cell>
          <cell r="F247">
            <v>0.17</v>
          </cell>
        </row>
        <row r="248">
          <cell r="C248">
            <v>44378</v>
          </cell>
          <cell r="D248">
            <v>0.0654846250415058</v>
          </cell>
          <cell r="E248">
            <v>5.05</v>
          </cell>
          <cell r="F248">
            <v>0.17</v>
          </cell>
        </row>
        <row r="249">
          <cell r="C249">
            <v>44409</v>
          </cell>
          <cell r="D249">
            <v>0.0655232201466522</v>
          </cell>
          <cell r="E249">
            <v>5.072</v>
          </cell>
          <cell r="F249">
            <v>0.17</v>
          </cell>
        </row>
        <row r="250">
          <cell r="C250">
            <v>44440</v>
          </cell>
          <cell r="D250">
            <v>0.0655618152522925</v>
          </cell>
          <cell r="E250">
            <v>5.07</v>
          </cell>
          <cell r="F250">
            <v>0.17</v>
          </cell>
        </row>
        <row r="251">
          <cell r="C251">
            <v>44470</v>
          </cell>
          <cell r="D251">
            <v>0.0655991653549952</v>
          </cell>
          <cell r="E251">
            <v>5.08</v>
          </cell>
          <cell r="F251">
            <v>0.17</v>
          </cell>
        </row>
        <row r="252">
          <cell r="C252">
            <v>44501</v>
          </cell>
          <cell r="D252">
            <v>0.0656377604616063</v>
          </cell>
          <cell r="E252">
            <v>5.238</v>
          </cell>
          <cell r="F252">
            <v>0.17</v>
          </cell>
        </row>
        <row r="253">
          <cell r="C253">
            <v>44531</v>
          </cell>
          <cell r="D253">
            <v>0.0656751105652491</v>
          </cell>
          <cell r="E253">
            <v>5.393</v>
          </cell>
          <cell r="F253">
            <v>0.17</v>
          </cell>
        </row>
        <row r="254">
          <cell r="C254">
            <v>44562</v>
          </cell>
          <cell r="D254">
            <v>0.0657137056728319</v>
          </cell>
          <cell r="E254">
            <v>5.494</v>
          </cell>
          <cell r="F254">
            <v>0.17</v>
          </cell>
        </row>
        <row r="255">
          <cell r="C255">
            <v>44593</v>
          </cell>
          <cell r="D255">
            <v>0.065752300780908</v>
          </cell>
          <cell r="E255">
            <v>5.389</v>
          </cell>
          <cell r="F255">
            <v>0.17</v>
          </cell>
        </row>
        <row r="256">
          <cell r="C256">
            <v>44621</v>
          </cell>
          <cell r="D256">
            <v>0.0657871608789495</v>
          </cell>
          <cell r="E256">
            <v>5.2685</v>
          </cell>
          <cell r="F256">
            <v>0.17</v>
          </cell>
        </row>
        <row r="257">
          <cell r="C257">
            <v>44652</v>
          </cell>
          <cell r="D257">
            <v>0.0658097677719955</v>
          </cell>
          <cell r="E257">
            <v>5.108</v>
          </cell>
          <cell r="F257">
            <v>0.17</v>
          </cell>
        </row>
        <row r="258">
          <cell r="C258">
            <v>44682</v>
          </cell>
          <cell r="D258">
            <v>0.0658035136522859</v>
          </cell>
          <cell r="E258">
            <v>5.098</v>
          </cell>
          <cell r="F258">
            <v>0.17</v>
          </cell>
        </row>
        <row r="259">
          <cell r="C259">
            <v>44713</v>
          </cell>
          <cell r="D259">
            <v>0.0657970510619328</v>
          </cell>
          <cell r="E259">
            <v>5.11</v>
          </cell>
          <cell r="F259">
            <v>0.17</v>
          </cell>
        </row>
        <row r="260">
          <cell r="C260">
            <v>44743</v>
          </cell>
          <cell r="D260">
            <v>0.0657907969422493</v>
          </cell>
          <cell r="E260">
            <v>5.135</v>
          </cell>
          <cell r="F260">
            <v>0.17</v>
          </cell>
        </row>
        <row r="261">
          <cell r="C261">
            <v>44774</v>
          </cell>
          <cell r="D261">
            <v>0.0657843343519238</v>
          </cell>
          <cell r="E261">
            <v>5.157</v>
          </cell>
          <cell r="F261">
            <v>0.17</v>
          </cell>
        </row>
        <row r="262">
          <cell r="C262">
            <v>44805</v>
          </cell>
          <cell r="D262">
            <v>0.0657778717616115</v>
          </cell>
          <cell r="E262">
            <v>5.155</v>
          </cell>
          <cell r="F262">
            <v>0.17</v>
          </cell>
        </row>
        <row r="263">
          <cell r="C263">
            <v>44835</v>
          </cell>
          <cell r="D263">
            <v>0.065771617641968</v>
          </cell>
          <cell r="E263">
            <v>5.165</v>
          </cell>
          <cell r="F263">
            <v>0.17</v>
          </cell>
        </row>
        <row r="264">
          <cell r="C264">
            <v>44866</v>
          </cell>
          <cell r="D264">
            <v>0.0657651550516833</v>
          </cell>
          <cell r="E264">
            <v>5.323</v>
          </cell>
          <cell r="F264">
            <v>0.17</v>
          </cell>
        </row>
        <row r="265">
          <cell r="C265">
            <v>44896</v>
          </cell>
          <cell r="D265">
            <v>0.065758900932066</v>
          </cell>
          <cell r="E265">
            <v>5.478</v>
          </cell>
          <cell r="F265">
            <v>0.17</v>
          </cell>
        </row>
        <row r="266">
          <cell r="C266">
            <v>44927</v>
          </cell>
          <cell r="D266">
            <v>0.0657524383418084</v>
          </cell>
          <cell r="E266">
            <v>5.579</v>
          </cell>
          <cell r="F266">
            <v>0.17</v>
          </cell>
        </row>
        <row r="267">
          <cell r="C267">
            <v>44958</v>
          </cell>
          <cell r="D267">
            <v>0.065745975751565</v>
          </cell>
          <cell r="E267">
            <v>5.474</v>
          </cell>
          <cell r="F267">
            <v>0.17</v>
          </cell>
        </row>
        <row r="268">
          <cell r="C268">
            <v>44986</v>
          </cell>
          <cell r="D268">
            <v>0.0657401385732923</v>
          </cell>
          <cell r="E268">
            <v>5.3535</v>
          </cell>
          <cell r="F268">
            <v>0.17</v>
          </cell>
        </row>
        <row r="269">
          <cell r="C269">
            <v>45017</v>
          </cell>
          <cell r="D269">
            <v>0.0657336759830747</v>
          </cell>
          <cell r="E269">
            <v>5.193</v>
          </cell>
          <cell r="F269">
            <v>0.17</v>
          </cell>
        </row>
        <row r="270">
          <cell r="C270">
            <v>45047</v>
          </cell>
          <cell r="D270">
            <v>0.0657274218635231</v>
          </cell>
          <cell r="E270">
            <v>5.183</v>
          </cell>
          <cell r="F270">
            <v>0.17</v>
          </cell>
        </row>
        <row r="271">
          <cell r="C271">
            <v>45078</v>
          </cell>
          <cell r="D271">
            <v>0.065720959273333</v>
          </cell>
          <cell r="E271">
            <v>5.195</v>
          </cell>
          <cell r="F271">
            <v>0.17</v>
          </cell>
        </row>
        <row r="272">
          <cell r="C272">
            <v>45108</v>
          </cell>
          <cell r="D272">
            <v>0.0657147051538072</v>
          </cell>
          <cell r="E272">
            <v>5.22</v>
          </cell>
          <cell r="F272">
            <v>0.17</v>
          </cell>
        </row>
        <row r="273">
          <cell r="C273">
            <v>45139</v>
          </cell>
          <cell r="D273">
            <v>0.0657082425636442</v>
          </cell>
          <cell r="E273">
            <v>5.242</v>
          </cell>
          <cell r="F273">
            <v>0.17</v>
          </cell>
        </row>
        <row r="274">
          <cell r="C274">
            <v>45170</v>
          </cell>
          <cell r="D274">
            <v>0.0657017799734954</v>
          </cell>
          <cell r="E274">
            <v>5.24</v>
          </cell>
          <cell r="F274">
            <v>0.17</v>
          </cell>
        </row>
        <row r="275">
          <cell r="C275">
            <v>45200</v>
          </cell>
          <cell r="D275">
            <v>0.0656955258540095</v>
          </cell>
          <cell r="E275">
            <v>5.25</v>
          </cell>
          <cell r="F275">
            <v>0.17</v>
          </cell>
        </row>
        <row r="276">
          <cell r="C276">
            <v>45231</v>
          </cell>
          <cell r="D276">
            <v>0.0656890632638878</v>
          </cell>
          <cell r="E276">
            <v>5.408</v>
          </cell>
          <cell r="F276">
            <v>0.17</v>
          </cell>
        </row>
        <row r="277">
          <cell r="C277">
            <v>45261</v>
          </cell>
          <cell r="D277">
            <v>0.0656828091444277</v>
          </cell>
          <cell r="E277">
            <v>5.563</v>
          </cell>
          <cell r="F277">
            <v>0.17</v>
          </cell>
        </row>
        <row r="278">
          <cell r="C278">
            <v>45292</v>
          </cell>
          <cell r="D278">
            <v>0.0656763465543331</v>
          </cell>
          <cell r="E278">
            <v>5.664</v>
          </cell>
          <cell r="F278">
            <v>0.17</v>
          </cell>
        </row>
        <row r="279">
          <cell r="C279">
            <v>45323</v>
          </cell>
          <cell r="D279">
            <v>0.0656698839642527</v>
          </cell>
          <cell r="E279">
            <v>5.559</v>
          </cell>
          <cell r="F279">
            <v>0.17</v>
          </cell>
        </row>
        <row r="280">
          <cell r="C280">
            <v>45352</v>
          </cell>
          <cell r="D280">
            <v>0.06566383831548</v>
          </cell>
          <cell r="E280">
            <v>5.4385</v>
          </cell>
          <cell r="F280">
            <v>0.17</v>
          </cell>
        </row>
        <row r="281">
          <cell r="C281">
            <v>45383</v>
          </cell>
          <cell r="D281">
            <v>0.0656573757254257</v>
          </cell>
          <cell r="E281">
            <v>5.278</v>
          </cell>
          <cell r="F281">
            <v>0.17</v>
          </cell>
        </row>
        <row r="282">
          <cell r="C282">
            <v>45413</v>
          </cell>
          <cell r="D282">
            <v>0.0656511216060323</v>
          </cell>
          <cell r="E282">
            <v>5.268</v>
          </cell>
          <cell r="F282">
            <v>0.17</v>
          </cell>
        </row>
        <row r="283">
          <cell r="C283">
            <v>45444</v>
          </cell>
          <cell r="D283">
            <v>0.0656446590160056</v>
          </cell>
          <cell r="E283">
            <v>5.28</v>
          </cell>
          <cell r="F283">
            <v>0.17</v>
          </cell>
        </row>
        <row r="284">
          <cell r="C284">
            <v>45474</v>
          </cell>
          <cell r="D284">
            <v>0.0656384048966374</v>
          </cell>
          <cell r="E284">
            <v>5.305</v>
          </cell>
          <cell r="F284">
            <v>0.17</v>
          </cell>
        </row>
        <row r="285">
          <cell r="C285">
            <v>45505</v>
          </cell>
          <cell r="D285">
            <v>0.0656319423066383</v>
          </cell>
          <cell r="E285">
            <v>5.327</v>
          </cell>
          <cell r="F285">
            <v>0.17</v>
          </cell>
        </row>
        <row r="286">
          <cell r="C286">
            <v>45536</v>
          </cell>
          <cell r="D286">
            <v>0.0656254797166524</v>
          </cell>
          <cell r="E286">
            <v>5.325</v>
          </cell>
          <cell r="F286">
            <v>0.17</v>
          </cell>
        </row>
        <row r="287">
          <cell r="C287">
            <v>45566</v>
          </cell>
          <cell r="D287">
            <v>0.0656192255973251</v>
          </cell>
          <cell r="E287">
            <v>5.335</v>
          </cell>
          <cell r="F287">
            <v>0.17</v>
          </cell>
        </row>
        <row r="288">
          <cell r="C288">
            <v>45597</v>
          </cell>
          <cell r="D288">
            <v>0.0656127630073664</v>
          </cell>
          <cell r="E288">
            <v>5.493</v>
          </cell>
          <cell r="F288">
            <v>0.17</v>
          </cell>
        </row>
        <row r="289">
          <cell r="C289">
            <v>45627</v>
          </cell>
          <cell r="D289">
            <v>0.0656065088880648</v>
          </cell>
          <cell r="E289">
            <v>5.648</v>
          </cell>
          <cell r="F289">
            <v>0.17</v>
          </cell>
        </row>
        <row r="290">
          <cell r="C290">
            <v>45658</v>
          </cell>
          <cell r="D290">
            <v>0.0656000462981336</v>
          </cell>
        </row>
        <row r="291">
          <cell r="C291">
            <v>45689</v>
          </cell>
          <cell r="D291">
            <v>0.0655935837082162</v>
          </cell>
        </row>
        <row r="292">
          <cell r="C292">
            <v>45717</v>
          </cell>
          <cell r="D292">
            <v>0.0655877465302384</v>
          </cell>
        </row>
        <row r="293">
          <cell r="C293">
            <v>45748</v>
          </cell>
          <cell r="D293">
            <v>0.0655812839403476</v>
          </cell>
        </row>
        <row r="294">
          <cell r="C294">
            <v>45778</v>
          </cell>
          <cell r="D294">
            <v>0.0655750298211113</v>
          </cell>
        </row>
        <row r="295">
          <cell r="C295">
            <v>45809</v>
          </cell>
          <cell r="D295">
            <v>0.0655685672312476</v>
          </cell>
        </row>
        <row r="296">
          <cell r="C296">
            <v>45839</v>
          </cell>
          <cell r="D296">
            <v>0.0655623131120375</v>
          </cell>
        </row>
        <row r="297">
          <cell r="C297">
            <v>45870</v>
          </cell>
          <cell r="D297">
            <v>0.0655558505222009</v>
          </cell>
        </row>
        <row r="298">
          <cell r="C298">
            <v>45901</v>
          </cell>
          <cell r="D298">
            <v>0.0655493879323785</v>
          </cell>
        </row>
        <row r="299">
          <cell r="C299">
            <v>45931</v>
          </cell>
          <cell r="D299">
            <v>0.0655431338132084</v>
          </cell>
        </row>
        <row r="300">
          <cell r="C300">
            <v>45962</v>
          </cell>
          <cell r="D300">
            <v>0.0655366712234131</v>
          </cell>
        </row>
        <row r="301">
          <cell r="C301">
            <v>45992</v>
          </cell>
          <cell r="D301">
            <v>0.0655304171042688</v>
          </cell>
        </row>
        <row r="302">
          <cell r="C302">
            <v>46023</v>
          </cell>
          <cell r="D302">
            <v>0.0655239545145006</v>
          </cell>
        </row>
        <row r="303">
          <cell r="C303">
            <v>46054</v>
          </cell>
          <cell r="D303">
            <v>0.0655174919247465</v>
          </cell>
        </row>
        <row r="304">
          <cell r="C304">
            <v>46082</v>
          </cell>
          <cell r="D304">
            <v>0.0655116547469157</v>
          </cell>
        </row>
        <row r="305">
          <cell r="C305">
            <v>46113</v>
          </cell>
          <cell r="D305">
            <v>0.0655051921571874</v>
          </cell>
        </row>
        <row r="306">
          <cell r="C306">
            <v>46143</v>
          </cell>
          <cell r="D306">
            <v>0.0654989380381088</v>
          </cell>
        </row>
        <row r="307">
          <cell r="C307">
            <v>46174</v>
          </cell>
          <cell r="D307">
            <v>0.0654924754484081</v>
          </cell>
        </row>
        <row r="308">
          <cell r="C308">
            <v>46204</v>
          </cell>
          <cell r="D308">
            <v>0.0654862213293561</v>
          </cell>
        </row>
        <row r="309">
          <cell r="C309">
            <v>46235</v>
          </cell>
          <cell r="D309">
            <v>0.0654797587396825</v>
          </cell>
        </row>
        <row r="310">
          <cell r="C310">
            <v>46266</v>
          </cell>
          <cell r="D310">
            <v>0.0654732961500226</v>
          </cell>
        </row>
        <row r="311">
          <cell r="C311">
            <v>46296</v>
          </cell>
          <cell r="D311">
            <v>0.0654670420310102</v>
          </cell>
        </row>
        <row r="312">
          <cell r="C312">
            <v>46327</v>
          </cell>
          <cell r="D312">
            <v>0.0654605794413778</v>
          </cell>
        </row>
        <row r="313">
          <cell r="C313">
            <v>46357</v>
          </cell>
          <cell r="D313">
            <v>0.0654543253223916</v>
          </cell>
        </row>
        <row r="314">
          <cell r="C314">
            <v>46388</v>
          </cell>
          <cell r="D314">
            <v>0.0654478627327864</v>
          </cell>
        </row>
        <row r="315">
          <cell r="C315">
            <v>46419</v>
          </cell>
          <cell r="D315">
            <v>0.0654414001431949</v>
          </cell>
        </row>
        <row r="316">
          <cell r="C316">
            <v>46447</v>
          </cell>
          <cell r="D316">
            <v>0.0654355629655114</v>
          </cell>
        </row>
        <row r="317">
          <cell r="C317">
            <v>46478</v>
          </cell>
          <cell r="D317">
            <v>0.0654291003759466</v>
          </cell>
        </row>
        <row r="318">
          <cell r="C318">
            <v>46508</v>
          </cell>
          <cell r="D318">
            <v>0.0654228462570252</v>
          </cell>
        </row>
        <row r="319">
          <cell r="C319">
            <v>46539</v>
          </cell>
          <cell r="D319">
            <v>0.0654163836674875</v>
          </cell>
        </row>
        <row r="320">
          <cell r="C320">
            <v>46569</v>
          </cell>
          <cell r="D320">
            <v>0.0654101295485932</v>
          </cell>
        </row>
        <row r="321">
          <cell r="C321">
            <v>46600</v>
          </cell>
          <cell r="D321">
            <v>0.0654036669590825</v>
          </cell>
        </row>
        <row r="322">
          <cell r="C322">
            <v>46631</v>
          </cell>
          <cell r="D322">
            <v>0.0653972043695861</v>
          </cell>
        </row>
        <row r="323">
          <cell r="C323">
            <v>46661</v>
          </cell>
          <cell r="D323">
            <v>0.0653909502507308</v>
          </cell>
        </row>
        <row r="324">
          <cell r="C324">
            <v>46692</v>
          </cell>
          <cell r="D324">
            <v>0.0653844876612615</v>
          </cell>
        </row>
        <row r="325">
          <cell r="C325">
            <v>46722</v>
          </cell>
          <cell r="D325">
            <v>0.0653782335424333</v>
          </cell>
        </row>
        <row r="326">
          <cell r="C326">
            <v>46753</v>
          </cell>
          <cell r="D326">
            <v>0.0653717709529911</v>
          </cell>
        </row>
        <row r="327">
          <cell r="C327">
            <v>46784</v>
          </cell>
          <cell r="D327">
            <v>0.0653653083635621</v>
          </cell>
        </row>
        <row r="328">
          <cell r="C328">
            <v>46813</v>
          </cell>
          <cell r="D328">
            <v>0.0653592627154</v>
          </cell>
        </row>
        <row r="329">
          <cell r="C329">
            <v>46844</v>
          </cell>
          <cell r="D329">
            <v>0.0653528001259982</v>
          </cell>
        </row>
        <row r="330">
          <cell r="C330">
            <v>46874</v>
          </cell>
          <cell r="D330">
            <v>0.0653465460072353</v>
          </cell>
        </row>
        <row r="331">
          <cell r="C331">
            <v>46905</v>
          </cell>
          <cell r="D331">
            <v>0.065340083417861</v>
          </cell>
        </row>
        <row r="332">
          <cell r="C332">
            <v>46935</v>
          </cell>
          <cell r="D332">
            <v>0.0653338292991248</v>
          </cell>
        </row>
        <row r="333">
          <cell r="C333">
            <v>46966</v>
          </cell>
          <cell r="D333">
            <v>0.0653273667097776</v>
          </cell>
        </row>
        <row r="334">
          <cell r="C334">
            <v>46997</v>
          </cell>
          <cell r="D334">
            <v>0.0653209041204441</v>
          </cell>
        </row>
        <row r="335">
          <cell r="C335">
            <v>47027</v>
          </cell>
          <cell r="D335">
            <v>0.0653146500017474</v>
          </cell>
        </row>
        <row r="336">
          <cell r="C336">
            <v>47058</v>
          </cell>
          <cell r="D336">
            <v>0.0653081874124415</v>
          </cell>
        </row>
        <row r="337">
          <cell r="C337">
            <v>47088</v>
          </cell>
          <cell r="D337">
            <v>0.0653019332937714</v>
          </cell>
        </row>
        <row r="338">
          <cell r="C338">
            <v>47119</v>
          </cell>
          <cell r="D338">
            <v>0.0652954707044926</v>
          </cell>
        </row>
        <row r="339">
          <cell r="C339">
            <v>47150</v>
          </cell>
          <cell r="D339">
            <v>0.0652890081152275</v>
          </cell>
        </row>
        <row r="340">
          <cell r="C340">
            <v>47178</v>
          </cell>
          <cell r="D340">
            <v>0.0652831709378381</v>
          </cell>
        </row>
        <row r="341">
          <cell r="C341">
            <v>47209</v>
          </cell>
          <cell r="D341">
            <v>0.0652767083485997</v>
          </cell>
        </row>
        <row r="342">
          <cell r="C342">
            <v>47239</v>
          </cell>
          <cell r="D342">
            <v>0.0652704542299949</v>
          </cell>
        </row>
        <row r="343">
          <cell r="C343">
            <v>47270</v>
          </cell>
          <cell r="D343">
            <v>0.0652639916407831</v>
          </cell>
        </row>
        <row r="344">
          <cell r="C344">
            <v>47300</v>
          </cell>
          <cell r="D344">
            <v>0.065257737522205</v>
          </cell>
        </row>
        <row r="345">
          <cell r="C345">
            <v>47331</v>
          </cell>
          <cell r="D345">
            <v>0.0652512749330203</v>
          </cell>
        </row>
        <row r="346">
          <cell r="C346">
            <v>47362</v>
          </cell>
          <cell r="D346">
            <v>0.0652448123438498</v>
          </cell>
        </row>
        <row r="347">
          <cell r="C347">
            <v>47392</v>
          </cell>
          <cell r="D347">
            <v>0.0652385582253112</v>
          </cell>
        </row>
        <row r="348">
          <cell r="C348">
            <v>47423</v>
          </cell>
          <cell r="D348">
            <v>0.0652320956361678</v>
          </cell>
        </row>
        <row r="349">
          <cell r="C349">
            <v>47453</v>
          </cell>
          <cell r="D349">
            <v>0.0652258415176554</v>
          </cell>
        </row>
        <row r="350">
          <cell r="C350">
            <v>47484</v>
          </cell>
          <cell r="D350">
            <v>0.0652193789285391</v>
          </cell>
        </row>
        <row r="351">
          <cell r="C351">
            <v>47515</v>
          </cell>
          <cell r="D351">
            <v>0.0652129163394375</v>
          </cell>
        </row>
        <row r="352">
          <cell r="C352">
            <v>47543</v>
          </cell>
          <cell r="D352">
            <v>0.0652070791621959</v>
          </cell>
        </row>
        <row r="353">
          <cell r="C353">
            <v>47574</v>
          </cell>
          <cell r="D353">
            <v>0.06520061657312</v>
          </cell>
        </row>
        <row r="354">
          <cell r="C354">
            <v>47604</v>
          </cell>
          <cell r="D354">
            <v>0.0651943624546729</v>
          </cell>
        </row>
        <row r="355">
          <cell r="C355">
            <v>47635</v>
          </cell>
          <cell r="D355">
            <v>0.0651878998656246</v>
          </cell>
        </row>
        <row r="356">
          <cell r="C356">
            <v>47665</v>
          </cell>
          <cell r="D356">
            <v>0.0651816457472032</v>
          </cell>
        </row>
        <row r="357">
          <cell r="C357">
            <v>47696</v>
          </cell>
          <cell r="D357">
            <v>0.0651751831581819</v>
          </cell>
        </row>
        <row r="358">
          <cell r="C358">
            <v>47727</v>
          </cell>
          <cell r="D358">
            <v>0.0651687205691749</v>
          </cell>
        </row>
        <row r="359">
          <cell r="C359">
            <v>47757</v>
          </cell>
          <cell r="D359">
            <v>0.0651624664507939</v>
          </cell>
        </row>
        <row r="360">
          <cell r="C360">
            <v>47788</v>
          </cell>
          <cell r="D360">
            <v>0.0651560038618135</v>
          </cell>
        </row>
        <row r="361">
          <cell r="C361">
            <v>47818</v>
          </cell>
          <cell r="D361">
            <v>0.0651497497434588</v>
          </cell>
        </row>
        <row r="362">
          <cell r="C362">
            <v>47849</v>
          </cell>
          <cell r="D362">
            <v>0.0651432871545055</v>
          </cell>
        </row>
        <row r="363">
          <cell r="C363">
            <v>47880</v>
          </cell>
          <cell r="D363">
            <v>0.0651368245655664</v>
          </cell>
        </row>
        <row r="364">
          <cell r="C364">
            <v>47908</v>
          </cell>
          <cell r="D364">
            <v>0.0651309873884722</v>
          </cell>
        </row>
        <row r="365">
          <cell r="C365">
            <v>47939</v>
          </cell>
          <cell r="D365">
            <v>0.0651245247995593</v>
          </cell>
        </row>
        <row r="366">
          <cell r="C366">
            <v>47969</v>
          </cell>
          <cell r="D366">
            <v>0.0651182706812703</v>
          </cell>
        </row>
        <row r="367">
          <cell r="C367">
            <v>48000</v>
          </cell>
          <cell r="D367">
            <v>0.065111808092384</v>
          </cell>
        </row>
        <row r="368">
          <cell r="C368">
            <v>48030</v>
          </cell>
          <cell r="D368">
            <v>0.0651055539741212</v>
          </cell>
        </row>
        <row r="369">
          <cell r="C369">
            <v>48061</v>
          </cell>
          <cell r="D369">
            <v>0.0650990913852629</v>
          </cell>
        </row>
        <row r="370">
          <cell r="C370">
            <v>48092</v>
          </cell>
          <cell r="D370">
            <v>0.0650926287964184</v>
          </cell>
        </row>
        <row r="371">
          <cell r="C371">
            <v>48122</v>
          </cell>
          <cell r="D371">
            <v>0.0650863746781951</v>
          </cell>
        </row>
        <row r="372">
          <cell r="C372">
            <v>48153</v>
          </cell>
          <cell r="D372">
            <v>0.0650799120893777</v>
          </cell>
        </row>
        <row r="373">
          <cell r="C373">
            <v>48183</v>
          </cell>
          <cell r="D373">
            <v>0.065073657971181</v>
          </cell>
        </row>
        <row r="374">
          <cell r="C374">
            <v>48214</v>
          </cell>
          <cell r="D374">
            <v>0.0650671953823911</v>
          </cell>
        </row>
        <row r="375">
          <cell r="C375">
            <v>48245</v>
          </cell>
          <cell r="D375">
            <v>0.065060732793615</v>
          </cell>
        </row>
        <row r="376">
          <cell r="C376">
            <v>48274</v>
          </cell>
          <cell r="D376">
            <v>0.0650546871460627</v>
          </cell>
        </row>
        <row r="377">
          <cell r="C377">
            <v>48305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4" min="4" style="0" width="11.99"/>
    <col collapsed="false" customWidth="true" hidden="false" outlineLevel="0" max="5" min="5" style="0" width="10.28"/>
    <col collapsed="false" customWidth="false" hidden="true" outlineLevel="0" max="6" min="6" style="0" width="9.06"/>
    <col collapsed="false" customWidth="true" hidden="false" outlineLevel="0" max="7" min="7" style="0" width="11.13"/>
    <col collapsed="false" customWidth="true" hidden="false" outlineLevel="0" max="8" min="8" style="0" width="11.42"/>
    <col collapsed="false" customWidth="true" hidden="false" outlineLevel="0" max="9" min="9" style="0" width="11.28"/>
    <col collapsed="false" customWidth="true" hidden="false" outlineLevel="0" max="12" min="10" style="0" width="15.99"/>
  </cols>
  <sheetData>
    <row r="1" customFormat="false" ht="18" hidden="false" customHeight="false" outlineLevel="0" collapsed="false">
      <c r="A1" s="1" t="s">
        <v>0</v>
      </c>
      <c r="I1" s="2" t="n">
        <f aca="true">TODAY()</f>
        <v>45926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2</v>
      </c>
    </row>
    <row r="4" customFormat="false" ht="15.75" hidden="false" customHeight="false" outlineLevel="0" collapsed="false">
      <c r="A4" s="4"/>
      <c r="B4" s="5"/>
    </row>
    <row r="5" customFormat="false" ht="63.75" hidden="false" customHeight="false" outlineLevel="0" collapsed="false">
      <c r="A5" s="6"/>
      <c r="B5" s="7" t="s">
        <v>3</v>
      </c>
      <c r="C5" s="8" t="s">
        <v>4</v>
      </c>
      <c r="D5" s="8" t="s">
        <v>5</v>
      </c>
      <c r="E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</row>
    <row r="6" customFormat="false" ht="12.75" hidden="false" customHeight="false" outlineLevel="0" collapsed="false">
      <c r="A6" s="6"/>
      <c r="B6" s="10"/>
    </row>
    <row r="7" customFormat="false" ht="12.75" hidden="false" customHeight="false" outlineLevel="0" collapsed="false">
      <c r="A7" s="11" t="n">
        <v>37347</v>
      </c>
      <c r="B7" s="12" t="n">
        <f aca="false">'Positions-both'!C9</f>
        <v>21.3096322801</v>
      </c>
      <c r="C7" s="13" t="n">
        <f aca="false">VLOOKUP(A7,[1]Curves!$C$17:$F$377,3,FALSE())</f>
        <v>3.305</v>
      </c>
      <c r="D7" s="14" t="n">
        <v>0.66</v>
      </c>
      <c r="E7" s="15" t="n">
        <f aca="false">+A7-$I$1</f>
        <v>-8579</v>
      </c>
      <c r="F7" s="0" t="n">
        <f aca="false">+E7/365</f>
        <v>-23.5041095890411</v>
      </c>
      <c r="G7" s="16" t="n">
        <f aca="false">+F7*D7*C7*1</f>
        <v>-51.2695142465754</v>
      </c>
      <c r="H7" s="16" t="n">
        <f aca="false">+G7*1.645</f>
        <v>-84.3383509356165</v>
      </c>
      <c r="I7" s="16" t="n">
        <f aca="false">+G7*1.96</f>
        <v>-100.488247923288</v>
      </c>
      <c r="J7" s="17" t="n">
        <f aca="false">ABS(G7*$B7*10000)</f>
        <v>10925344.9577387</v>
      </c>
      <c r="K7" s="17" t="n">
        <f aca="false">ABS(H7*$B7*10000)</f>
        <v>17972192.4554802</v>
      </c>
      <c r="L7" s="17" t="n">
        <f aca="false">ABS(I7*$B7*10000)</f>
        <v>21413676.1171679</v>
      </c>
    </row>
    <row r="8" customFormat="false" ht="12.75" hidden="false" customHeight="false" outlineLevel="0" collapsed="false">
      <c r="A8" s="11" t="n">
        <v>37377</v>
      </c>
      <c r="B8" s="12" t="n">
        <f aca="false">'Positions-both'!C10</f>
        <v>169.370196354</v>
      </c>
      <c r="C8" s="13" t="n">
        <f aca="false">VLOOKUP(A8,[1]Curves!$C$17:$F$377,3,FALSE())</f>
        <v>3.343</v>
      </c>
      <c r="D8" s="14" t="n">
        <v>0.44</v>
      </c>
      <c r="E8" s="15" t="n">
        <f aca="false">+A8-$I$1</f>
        <v>-8549</v>
      </c>
      <c r="F8" s="0" t="n">
        <f aca="false">+E8/365</f>
        <v>-23.4219178082192</v>
      </c>
      <c r="G8" s="16" t="n">
        <f aca="false">+F8*D8*C8*1</f>
        <v>-34.4517673424658</v>
      </c>
      <c r="H8" s="16" t="n">
        <f aca="false">+G8*1.645</f>
        <v>-56.6731572783562</v>
      </c>
      <c r="I8" s="16" t="n">
        <f aca="false">+G8*1.96</f>
        <v>-67.5254639912329</v>
      </c>
      <c r="J8" s="17" t="n">
        <f aca="false">ABS(G8*$B8*10000)</f>
        <v>58351025.9953575</v>
      </c>
      <c r="K8" s="17" t="n">
        <f aca="false">ABS(H8*$B8*10000)</f>
        <v>95987437.7623631</v>
      </c>
      <c r="L8" s="17" t="n">
        <f aca="false">ABS(I8*$B8*10000)</f>
        <v>114368010.950901</v>
      </c>
    </row>
    <row r="9" customFormat="false" ht="12.75" hidden="false" customHeight="false" outlineLevel="0" collapsed="false">
      <c r="A9" s="11" t="n">
        <v>37408</v>
      </c>
      <c r="B9" s="12" t="n">
        <f aca="false">'Positions-both'!C11</f>
        <v>194.1269277856</v>
      </c>
      <c r="C9" s="13" t="n">
        <f aca="false">VLOOKUP(A9,[1]Curves!$C$17:$F$377,3,FALSE())</f>
        <v>3.368</v>
      </c>
      <c r="D9" s="14" t="n">
        <v>0.41</v>
      </c>
      <c r="E9" s="15" t="n">
        <f aca="false">+A9-$I$1</f>
        <v>-8518</v>
      </c>
      <c r="F9" s="0" t="n">
        <f aca="false">+E9/365</f>
        <v>-23.3369863013699</v>
      </c>
      <c r="G9" s="16" t="n">
        <f aca="false">+F9*D9*C9*1</f>
        <v>-32.2255776438356</v>
      </c>
      <c r="H9" s="16" t="n">
        <f aca="false">+G9*1.645</f>
        <v>-53.0110752241096</v>
      </c>
      <c r="I9" s="16" t="n">
        <f aca="false">+G9*1.96</f>
        <v>-63.1621321819178</v>
      </c>
      <c r="J9" s="17" t="n">
        <f aca="false">ABS(G9*$B9*10000)</f>
        <v>62558523.8411412</v>
      </c>
      <c r="K9" s="17" t="n">
        <f aca="false">ABS(H9*$B9*10000)</f>
        <v>102908771.718677</v>
      </c>
      <c r="L9" s="17" t="n">
        <f aca="false">ABS(I9*$B9*10000)</f>
        <v>122614706.728637</v>
      </c>
    </row>
    <row r="10" customFormat="false" ht="12.75" hidden="false" customHeight="false" outlineLevel="0" collapsed="false">
      <c r="A10" s="11" t="n">
        <v>37438</v>
      </c>
      <c r="B10" s="12" t="n">
        <f aca="false">'Positions-both'!C12</f>
        <v>254.3467329812</v>
      </c>
      <c r="C10" s="13" t="n">
        <f aca="false">VLOOKUP(A10,[1]Curves!$C$17:$F$377,3,FALSE())</f>
        <v>3.398</v>
      </c>
      <c r="D10" s="14" t="n">
        <v>0.42</v>
      </c>
      <c r="E10" s="15" t="n">
        <f aca="false">+A10-$I$1</f>
        <v>-8488</v>
      </c>
      <c r="F10" s="0" t="n">
        <f aca="false">+E10/365</f>
        <v>-23.2547945205479</v>
      </c>
      <c r="G10" s="16" t="n">
        <f aca="false">+F10*D10*C10*1</f>
        <v>-33.1883125479452</v>
      </c>
      <c r="H10" s="16" t="n">
        <f aca="false">+G10*1.645</f>
        <v>-54.5947741413699</v>
      </c>
      <c r="I10" s="16" t="n">
        <f aca="false">+G10*1.96</f>
        <v>-65.0490925939726</v>
      </c>
      <c r="J10" s="17" t="n">
        <f aca="false">ABS(G10*$B10*10000)</f>
        <v>84413388.6972883</v>
      </c>
      <c r="K10" s="17" t="n">
        <f aca="false">ABS(H10*$B10*10000)</f>
        <v>138860024.407039</v>
      </c>
      <c r="L10" s="17" t="n">
        <f aca="false">ABS(I10*$B10*10000)</f>
        <v>165450241.846685</v>
      </c>
    </row>
    <row r="11" customFormat="false" ht="12.75" hidden="false" customHeight="false" outlineLevel="0" collapsed="false">
      <c r="A11" s="11" t="n">
        <v>37469</v>
      </c>
      <c r="B11" s="12" t="n">
        <f aca="false">'Positions-both'!C13</f>
        <v>268.2933564844</v>
      </c>
      <c r="C11" s="13" t="n">
        <f aca="false">VLOOKUP(A11,[1]Curves!$C$17:$F$377,3,FALSE())</f>
        <v>3.424</v>
      </c>
      <c r="D11" s="14" t="n">
        <v>0.42</v>
      </c>
      <c r="E11" s="15" t="n">
        <f aca="false">+A11-$I$1</f>
        <v>-8457</v>
      </c>
      <c r="F11" s="0" t="n">
        <f aca="false">+E11/365</f>
        <v>-23.1698630136986</v>
      </c>
      <c r="G11" s="16" t="n">
        <f aca="false">+F11*D11*C11*1</f>
        <v>-33.3201166027397</v>
      </c>
      <c r="H11" s="16" t="n">
        <f aca="false">+G11*1.645</f>
        <v>-54.8115918115069</v>
      </c>
      <c r="I11" s="16" t="n">
        <f aca="false">+G11*1.96</f>
        <v>-65.3074285413699</v>
      </c>
      <c r="J11" s="17" t="n">
        <f aca="false">ABS(G11*$B11*10000)</f>
        <v>89395659.2180063</v>
      </c>
      <c r="K11" s="17" t="n">
        <f aca="false">ABS(H11*$B11*10000)</f>
        <v>147055859.41362</v>
      </c>
      <c r="L11" s="17" t="n">
        <f aca="false">ABS(I11*$B11*10000)</f>
        <v>175215492.067292</v>
      </c>
    </row>
    <row r="12" customFormat="false" ht="12.75" hidden="false" customHeight="false" outlineLevel="0" collapsed="false">
      <c r="A12" s="11" t="n">
        <v>37500</v>
      </c>
      <c r="B12" s="12" t="n">
        <f aca="false">'Positions-both'!C14</f>
        <v>255.0680020921</v>
      </c>
      <c r="C12" s="13" t="n">
        <f aca="false">VLOOKUP(A12,[1]Curves!$C$17:$F$377,3,FALSE())</f>
        <v>3.419</v>
      </c>
      <c r="D12" s="14" t="n">
        <v>0.42</v>
      </c>
      <c r="E12" s="15" t="n">
        <f aca="false">+A12-$I$1</f>
        <v>-8426</v>
      </c>
      <c r="F12" s="0" t="n">
        <f aca="false">+E12/365</f>
        <v>-23.0849315068493</v>
      </c>
      <c r="G12" s="16" t="n">
        <f aca="false">+F12*D12*C12*1</f>
        <v>-33.1494999452055</v>
      </c>
      <c r="H12" s="16" t="n">
        <f aca="false">+G12*1.645</f>
        <v>-54.530927409863</v>
      </c>
      <c r="I12" s="16" t="n">
        <f aca="false">+G12*1.96</f>
        <v>-64.9730198926027</v>
      </c>
      <c r="J12" s="17" t="n">
        <f aca="false">ABS(G12*$B12*10000)</f>
        <v>84553767.2137574</v>
      </c>
      <c r="K12" s="17" t="n">
        <f aca="false">ABS(H12*$B12*10000)</f>
        <v>139090947.066631</v>
      </c>
      <c r="L12" s="17" t="n">
        <f aca="false">ABS(I12*$B12*10000)</f>
        <v>165725383.738965</v>
      </c>
    </row>
    <row r="13" customFormat="false" ht="12.75" hidden="false" customHeight="false" outlineLevel="0" collapsed="false">
      <c r="A13" s="11" t="n">
        <v>37530</v>
      </c>
      <c r="B13" s="12" t="n">
        <f aca="false">'Positions-both'!C15</f>
        <v>212.1596101071</v>
      </c>
      <c r="C13" s="13" t="n">
        <f aca="false">VLOOKUP(A13,[1]Curves!$C$17:$F$377,3,FALSE())</f>
        <v>3.424</v>
      </c>
      <c r="D13" s="14" t="n">
        <v>0.42</v>
      </c>
      <c r="E13" s="15" t="n">
        <f aca="false">+A13-$I$1</f>
        <v>-8396</v>
      </c>
      <c r="F13" s="0" t="n">
        <f aca="false">+E13/365</f>
        <v>-23.0027397260274</v>
      </c>
      <c r="G13" s="16" t="n">
        <f aca="false">+F13*D13*C13*1</f>
        <v>-33.0797799452055</v>
      </c>
      <c r="H13" s="16" t="n">
        <f aca="false">+G13*1.645</f>
        <v>-54.416238009863</v>
      </c>
      <c r="I13" s="16" t="n">
        <f aca="false">+G13*1.96</f>
        <v>-64.8363686926028</v>
      </c>
      <c r="J13" s="17" t="n">
        <f aca="false">ABS(G13*$B13*10000)</f>
        <v>70181932.1560346</v>
      </c>
      <c r="K13" s="17" t="n">
        <f aca="false">ABS(H13*$B13*10000)</f>
        <v>115449278.396677</v>
      </c>
      <c r="L13" s="17" t="n">
        <f aca="false">ABS(I13*$B13*10000)</f>
        <v>137556587.025828</v>
      </c>
    </row>
    <row r="14" customFormat="false" ht="12.75" hidden="false" customHeight="false" outlineLevel="0" collapsed="false">
      <c r="A14" s="11" t="n">
        <v>37561</v>
      </c>
      <c r="B14" s="12" t="n">
        <f aca="false">'Positions-both'!C16</f>
        <v>186.9339407498</v>
      </c>
      <c r="C14" s="13" t="n">
        <f aca="false">VLOOKUP(A14,[1]Curves!$C$17:$F$377,3,FALSE())</f>
        <v>3.649</v>
      </c>
      <c r="D14" s="14" t="n">
        <v>0.43</v>
      </c>
      <c r="E14" s="15" t="n">
        <f aca="false">+A14-$I$1</f>
        <v>-8365</v>
      </c>
      <c r="F14" s="0" t="n">
        <f aca="false">+E14/365</f>
        <v>-22.9178082191781</v>
      </c>
      <c r="G14" s="16" t="n">
        <f aca="false">+F14*D14*C14*1</f>
        <v>-35.9596453424658</v>
      </c>
      <c r="H14" s="16" t="n">
        <f aca="false">+G14*1.645</f>
        <v>-59.1536165883562</v>
      </c>
      <c r="I14" s="16" t="n">
        <f aca="false">+G14*1.96</f>
        <v>-70.4809048712329</v>
      </c>
      <c r="J14" s="17" t="n">
        <f aca="false">ABS(G14*$B14*10000)</f>
        <v>67220782.1183232</v>
      </c>
      <c r="K14" s="17" t="n">
        <f aca="false">ABS(H14*$B14*10000)</f>
        <v>110578186.584642</v>
      </c>
      <c r="L14" s="17" t="n">
        <f aca="false">ABS(I14*$B14*10000)</f>
        <v>131752732.951913</v>
      </c>
    </row>
    <row r="15" customFormat="false" ht="12.75" hidden="false" customHeight="false" outlineLevel="0" collapsed="false">
      <c r="A15" s="11" t="n">
        <v>37591</v>
      </c>
      <c r="B15" s="12" t="n">
        <f aca="false">'Positions-both'!C17</f>
        <v>175.8754946444</v>
      </c>
      <c r="C15" s="13" t="n">
        <f aca="false">VLOOKUP(A15,[1]Curves!$C$17:$F$377,3,FALSE())</f>
        <v>3.871</v>
      </c>
      <c r="D15" s="14" t="n">
        <v>0.45</v>
      </c>
      <c r="E15" s="15" t="n">
        <f aca="false">+A15-$I$1</f>
        <v>-8335</v>
      </c>
      <c r="F15" s="0" t="n">
        <f aca="false">+E15/365</f>
        <v>-22.8356164383562</v>
      </c>
      <c r="G15" s="16" t="n">
        <f aca="false">+F15*D15*C15*1</f>
        <v>-39.7785020547945</v>
      </c>
      <c r="H15" s="16" t="n">
        <f aca="false">+G15*1.645</f>
        <v>-65.435635880137</v>
      </c>
      <c r="I15" s="16" t="n">
        <f aca="false">+G15*1.96</f>
        <v>-77.9658640273973</v>
      </c>
      <c r="J15" s="17" t="n">
        <f aca="false">ABS(G15*$B15*10000)</f>
        <v>69960637.2510027</v>
      </c>
      <c r="K15" s="17" t="n">
        <f aca="false">ABS(H15*$B15*10000)</f>
        <v>115085248.277899</v>
      </c>
      <c r="L15" s="17" t="n">
        <f aca="false">ABS(I15*$B15*10000)</f>
        <v>137122849.011965</v>
      </c>
    </row>
    <row r="16" customFormat="false" ht="12.75" hidden="false" customHeight="false" outlineLevel="0" collapsed="false">
      <c r="A16" s="6"/>
      <c r="B16" s="18" t="n">
        <v>0</v>
      </c>
      <c r="C16" s="19"/>
      <c r="D16" s="14"/>
      <c r="E16" s="15"/>
      <c r="G16" s="19"/>
      <c r="H16" s="19"/>
      <c r="I16" s="19"/>
      <c r="J16" s="20"/>
      <c r="K16" s="20"/>
      <c r="L16" s="20"/>
    </row>
    <row r="17" customFormat="false" ht="27" hidden="false" customHeight="false" outlineLevel="0" collapsed="false">
      <c r="A17" s="21" t="s">
        <v>13</v>
      </c>
      <c r="B17" s="22" t="n">
        <f aca="false">SUM(B7:B16)</f>
        <v>1737.4838934787</v>
      </c>
      <c r="C17" s="19"/>
      <c r="D17" s="14"/>
      <c r="E17" s="15"/>
      <c r="G17" s="19"/>
      <c r="H17" s="19"/>
      <c r="I17" s="19"/>
      <c r="J17" s="23" t="n">
        <f aca="false">SUM(J7:J16)</f>
        <v>597561061.44865</v>
      </c>
      <c r="K17" s="23" t="n">
        <f aca="false">SUM(K7:K16)</f>
        <v>982987946.083029</v>
      </c>
      <c r="L17" s="23" t="n">
        <f aca="false">SUM(L7:L16)</f>
        <v>1171219680.43935</v>
      </c>
    </row>
    <row r="18" customFormat="false" ht="12.75" hidden="false" customHeight="false" outlineLevel="0" collapsed="false">
      <c r="A18" s="11"/>
      <c r="B18" s="18" t="n">
        <v>0</v>
      </c>
      <c r="C18" s="19"/>
      <c r="D18" s="14"/>
      <c r="E18" s="15"/>
      <c r="G18" s="19"/>
      <c r="H18" s="19"/>
      <c r="I18" s="19"/>
      <c r="J18" s="20"/>
      <c r="K18" s="20"/>
      <c r="L18" s="20"/>
    </row>
    <row r="19" customFormat="false" ht="12.75" hidden="false" customHeight="false" outlineLevel="0" collapsed="false">
      <c r="A19" s="11" t="s">
        <v>14</v>
      </c>
      <c r="B19" s="12" t="n">
        <f aca="false">'Positions-both'!C33</f>
        <v>1038.0084230332</v>
      </c>
      <c r="C19" s="24" t="n">
        <f aca="false">AVERAGE([1]Curves!$E$26:$E$37)</f>
        <v>3.69808333333333</v>
      </c>
      <c r="D19" s="14" t="n">
        <v>0.38</v>
      </c>
      <c r="E19" s="15" t="n">
        <f aca="false">+E15+180</f>
        <v>-8155</v>
      </c>
      <c r="F19" s="0" t="n">
        <f aca="false">+E19/365</f>
        <v>-22.3424657534247</v>
      </c>
      <c r="G19" s="16" t="n">
        <f aca="false">+F19*D19*C19*1</f>
        <v>-31.397234086758</v>
      </c>
      <c r="H19" s="16" t="n">
        <f aca="false">+G19*1.645</f>
        <v>-51.6484500727169</v>
      </c>
      <c r="I19" s="16" t="n">
        <f aca="false">+G19*1.96</f>
        <v>-61.5385788100457</v>
      </c>
      <c r="J19" s="17" t="n">
        <f aca="false">ABS(G19*$B19*10000)</f>
        <v>325905934.419999</v>
      </c>
      <c r="K19" s="17" t="n">
        <f aca="false">ABS(H19*$B19*10000)</f>
        <v>536115262.120898</v>
      </c>
      <c r="L19" s="17" t="n">
        <f aca="false">ABS(I19*$B19*10000)</f>
        <v>638775631.463198</v>
      </c>
    </row>
    <row r="20" customFormat="false" ht="12.75" hidden="true" customHeight="false" outlineLevel="0" collapsed="false">
      <c r="A20" s="25" t="s">
        <v>15</v>
      </c>
      <c r="B20" s="26" t="n">
        <v>-1303.4409</v>
      </c>
      <c r="C20" s="16" t="n">
        <v>3.4</v>
      </c>
      <c r="D20" s="14" t="n">
        <v>0.31</v>
      </c>
      <c r="E20" s="15" t="n">
        <f aca="false">+E19+360</f>
        <v>-7795</v>
      </c>
      <c r="F20" s="0" t="n">
        <f aca="false">+E20/365</f>
        <v>-21.3561643835616</v>
      </c>
      <c r="G20" s="19" t="n">
        <f aca="false">+F20*D20*C20*1</f>
        <v>-22.509397260274</v>
      </c>
      <c r="H20" s="19" t="n">
        <f aca="false">+G20*1.645</f>
        <v>-37.0279584931507</v>
      </c>
      <c r="I20" s="19" t="n">
        <f aca="false">+G20*1.96</f>
        <v>-44.118418630137</v>
      </c>
      <c r="J20" s="27" t="n">
        <f aca="false">+G20*$B20*10000</f>
        <v>293396690.23389</v>
      </c>
      <c r="K20" s="28" t="n">
        <f aca="false">+H20*$B20*10000</f>
        <v>482637555.43475</v>
      </c>
      <c r="L20" s="28" t="n">
        <f aca="false">+I20*$B20*10000</f>
        <v>575057512.858425</v>
      </c>
    </row>
    <row r="21" customFormat="false" ht="12.75" hidden="true" customHeight="false" outlineLevel="0" collapsed="false">
      <c r="A21" s="25" t="s">
        <v>16</v>
      </c>
      <c r="B21" s="26" t="n">
        <v>-734.9284</v>
      </c>
      <c r="C21" s="16" t="n">
        <v>3.5</v>
      </c>
      <c r="D21" s="14" t="n">
        <v>0.28</v>
      </c>
      <c r="E21" s="15" t="n">
        <f aca="false">+E20+360</f>
        <v>-7435</v>
      </c>
      <c r="F21" s="0" t="n">
        <f aca="false">+E21/365</f>
        <v>-20.3698630136986</v>
      </c>
      <c r="G21" s="19" t="n">
        <f aca="false">+F21*D21*C21*1</f>
        <v>-19.9624657534247</v>
      </c>
      <c r="H21" s="19" t="n">
        <f aca="false">+G21*1.645</f>
        <v>-32.8382561643836</v>
      </c>
      <c r="I21" s="19" t="n">
        <f aca="false">+G21*1.96</f>
        <v>-39.1264328767123</v>
      </c>
      <c r="J21" s="27" t="n">
        <f aca="false">+G21*$B21*10000</f>
        <v>146709830.162192</v>
      </c>
      <c r="K21" s="28" t="n">
        <f aca="false">+H21*$B21*10000</f>
        <v>241337670.616806</v>
      </c>
      <c r="L21" s="28" t="n">
        <f aca="false">+I21*$B21*10000</f>
        <v>287551267.117896</v>
      </c>
    </row>
    <row r="22" customFormat="false" ht="12.75" hidden="true" customHeight="false" outlineLevel="0" collapsed="false">
      <c r="A22" s="25" t="s">
        <v>17</v>
      </c>
      <c r="B22" s="26" t="n">
        <v>-257.5453</v>
      </c>
      <c r="C22" s="16" t="n">
        <v>3.6</v>
      </c>
      <c r="D22" s="14" t="n">
        <v>0.2</v>
      </c>
      <c r="E22" s="15" t="n">
        <f aca="false">+E21+360</f>
        <v>-7075</v>
      </c>
      <c r="F22" s="0" t="n">
        <f aca="false">+E22/365</f>
        <v>-19.3835616438356</v>
      </c>
      <c r="G22" s="19" t="n">
        <f aca="false">+F22*D22*C22*1</f>
        <v>-13.9561643835616</v>
      </c>
      <c r="H22" s="19" t="n">
        <f aca="false">+G22*1.645</f>
        <v>-22.9578904109589</v>
      </c>
      <c r="I22" s="19" t="n">
        <f aca="false">+G22*1.96</f>
        <v>-27.3540821917808</v>
      </c>
      <c r="J22" s="27" t="n">
        <f aca="false">+G22*$B22*10000</f>
        <v>35943445.430137</v>
      </c>
      <c r="K22" s="28" t="n">
        <f aca="false">+H22*$B22*10000</f>
        <v>59126967.7325753</v>
      </c>
      <c r="L22" s="28" t="n">
        <f aca="false">+I22*$B22*10000</f>
        <v>70449153.0430685</v>
      </c>
    </row>
    <row r="23" customFormat="false" ht="12.75" hidden="false" customHeight="false" outlineLevel="0" collapsed="false">
      <c r="A23" s="25" t="s">
        <v>18</v>
      </c>
      <c r="B23" s="12" t="n">
        <f aca="false">'Positions-both'!C35</f>
        <v>1220.356115162</v>
      </c>
      <c r="C23" s="24" t="n">
        <f aca="false">AVERAGE([1]Curves!$E$38:$E$289)</f>
        <v>4.56358531746032</v>
      </c>
      <c r="D23" s="14" t="n">
        <v>0.16</v>
      </c>
      <c r="E23" s="29"/>
    </row>
    <row r="24" customFormat="false" ht="12.75" hidden="false" customHeight="false" outlineLevel="0" collapsed="false">
      <c r="A24" s="6"/>
      <c r="B24" s="18" t="n">
        <v>0</v>
      </c>
      <c r="C24" s="19"/>
      <c r="J24" s="30"/>
      <c r="K24" s="30"/>
      <c r="L24" s="30"/>
    </row>
    <row r="25" customFormat="false" ht="13.5" hidden="false" customHeight="false" outlineLevel="0" collapsed="false">
      <c r="A25" s="31" t="s">
        <v>19</v>
      </c>
      <c r="B25" s="32" t="n">
        <f aca="false">B17+B19+B23</f>
        <v>3995.8484316739</v>
      </c>
      <c r="J25" s="33"/>
      <c r="K25" s="33"/>
      <c r="L25" s="33"/>
    </row>
    <row r="26" customFormat="false" ht="12.75" hidden="false" customHeight="false" outlineLevel="0" collapsed="false">
      <c r="J26" s="30"/>
      <c r="K26" s="30"/>
      <c r="L26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&amp;L&amp;F, &amp;A&amp;R&amp;D  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" activeCellId="0" sqref="A2:F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20.41"/>
    <col collapsed="false" customWidth="true" hidden="false" outlineLevel="0" max="3" min="3" style="0" width="5.28"/>
    <col collapsed="false" customWidth="true" hidden="false" outlineLevel="0" max="8" min="4" style="0" width="18.85"/>
    <col collapsed="false" customWidth="true" hidden="false" outlineLevel="0" max="9" min="9" style="0" width="19.14"/>
    <col collapsed="false" customWidth="true" hidden="false" outlineLevel="0" max="11" min="10" style="0" width="18.85"/>
  </cols>
  <sheetData>
    <row r="1" customFormat="false" ht="18" hidden="false" customHeight="false" outlineLevel="0" collapsed="false">
      <c r="A1" s="1" t="s">
        <v>37</v>
      </c>
    </row>
    <row r="2" customFormat="false" ht="18" hidden="false" customHeight="false" outlineLevel="0" collapsed="false">
      <c r="A2" s="1" t="s">
        <v>70</v>
      </c>
    </row>
    <row r="3" customFormat="false" ht="18" hidden="false" customHeight="false" outlineLevel="0" collapsed="false">
      <c r="A3" s="1" t="s">
        <v>39</v>
      </c>
    </row>
    <row r="4" customFormat="false" ht="13.5" hidden="false" customHeight="false" outlineLevel="0" collapsed="false"/>
    <row r="5" customFormat="false" ht="16.5" hidden="false" customHeight="true" outlineLevel="0" collapsed="false">
      <c r="H5" s="59" t="s">
        <v>71</v>
      </c>
      <c r="I5" s="59"/>
      <c r="J5" s="59"/>
      <c r="K5" s="59"/>
    </row>
    <row r="7" customFormat="false" ht="12.75" hidden="false" customHeight="false" outlineLevel="0" collapsed="false">
      <c r="A7" s="52"/>
      <c r="B7" s="60" t="s">
        <v>19</v>
      </c>
      <c r="C7" s="60"/>
      <c r="D7" s="60" t="s">
        <v>43</v>
      </c>
      <c r="E7" s="60" t="s">
        <v>72</v>
      </c>
      <c r="F7" s="60" t="s">
        <v>73</v>
      </c>
      <c r="G7" s="60"/>
      <c r="H7" s="60" t="s">
        <v>44</v>
      </c>
      <c r="I7" s="60" t="s">
        <v>74</v>
      </c>
      <c r="J7" s="60" t="s">
        <v>75</v>
      </c>
      <c r="K7" s="60" t="s">
        <v>45</v>
      </c>
    </row>
    <row r="8" customFormat="false" ht="12.75" hidden="false" customHeight="false" outlineLevel="0" collapsed="false">
      <c r="A8" s="36" t="s">
        <v>33</v>
      </c>
      <c r="B8" s="36" t="s">
        <v>47</v>
      </c>
      <c r="C8" s="36"/>
      <c r="D8" s="36" t="s">
        <v>47</v>
      </c>
      <c r="E8" s="36" t="s">
        <v>47</v>
      </c>
      <c r="F8" s="36" t="s">
        <v>47</v>
      </c>
      <c r="G8" s="36"/>
      <c r="H8" s="36" t="s">
        <v>47</v>
      </c>
      <c r="I8" s="36" t="s">
        <v>47</v>
      </c>
      <c r="J8" s="36" t="s">
        <v>47</v>
      </c>
      <c r="K8" s="36" t="s">
        <v>47</v>
      </c>
    </row>
    <row r="9" customFormat="false" ht="12.75" hidden="false" customHeight="false" outlineLevel="0" collapsed="false">
      <c r="A9" s="52"/>
    </row>
    <row r="10" customFormat="false" ht="12.75" hidden="true" customHeight="false" outlineLevel="0" collapsed="false">
      <c r="A10" s="54" t="n">
        <v>37347</v>
      </c>
      <c r="B10" s="0" t="n">
        <v>11965460.4220747</v>
      </c>
      <c r="D10" s="0" t="n">
        <v>5774643.22943354</v>
      </c>
      <c r="F10" s="0" t="n">
        <v>1876252.04661736</v>
      </c>
      <c r="H10" s="0" t="n">
        <v>621013.47258695</v>
      </c>
      <c r="I10" s="0" t="n">
        <v>254735.709658801</v>
      </c>
      <c r="J10" s="0" t="n">
        <v>2143055.29880247</v>
      </c>
      <c r="K10" s="0" t="n">
        <v>1295760.66497557</v>
      </c>
    </row>
    <row r="11" customFormat="false" ht="12.75" hidden="true" customHeight="false" outlineLevel="0" collapsed="false">
      <c r="A11" s="54" t="n">
        <v>37377</v>
      </c>
      <c r="B11" s="0" t="n">
        <v>9893838.4477797</v>
      </c>
      <c r="D11" s="0" t="n">
        <v>5406056.14303645</v>
      </c>
      <c r="F11" s="0" t="n">
        <v>1537311.03108202</v>
      </c>
      <c r="H11" s="0" t="n">
        <v>483969.019518271</v>
      </c>
      <c r="I11" s="0" t="n">
        <v>158254.67767857</v>
      </c>
      <c r="J11" s="0" t="n">
        <v>1520241.35522095</v>
      </c>
      <c r="K11" s="0" t="n">
        <v>788006.221243442</v>
      </c>
    </row>
    <row r="12" customFormat="false" ht="12.75" hidden="true" customHeight="false" outlineLevel="0" collapsed="false">
      <c r="A12" s="54" t="n">
        <v>37408</v>
      </c>
      <c r="B12" s="0" t="n">
        <v>8285515.93424516</v>
      </c>
      <c r="D12" s="0" t="n">
        <v>5008307.676288</v>
      </c>
      <c r="F12" s="0" t="n">
        <v>1391328.21413433</v>
      </c>
      <c r="H12" s="0" t="n">
        <v>462000.864243017</v>
      </c>
      <c r="I12" s="0" t="n">
        <v>121979.856498592</v>
      </c>
      <c r="J12" s="0" t="n">
        <v>874440.226886019</v>
      </c>
      <c r="K12" s="0" t="n">
        <v>427459.096195203</v>
      </c>
    </row>
    <row r="13" customFormat="false" ht="12.75" hidden="false" customHeight="false" outlineLevel="0" collapsed="false">
      <c r="A13" s="54"/>
    </row>
    <row r="14" customFormat="false" ht="12.75" hidden="false" customHeight="false" outlineLevel="0" collapsed="false">
      <c r="A14" s="41" t="s">
        <v>50</v>
      </c>
      <c r="B14" s="27" t="n">
        <v>30144814.8040995</v>
      </c>
      <c r="C14" s="27"/>
      <c r="D14" s="27" t="n">
        <v>16189007.048758</v>
      </c>
      <c r="E14" s="27" t="n">
        <f aca="false">+H14+I14+J14+K14</f>
        <v>9150916.46350784</v>
      </c>
      <c r="F14" s="27" t="n">
        <v>4804891.29183371</v>
      </c>
      <c r="G14" s="27"/>
      <c r="H14" s="27" t="n">
        <v>1566983.35634824</v>
      </c>
      <c r="I14" s="27" t="n">
        <v>534970.243835963</v>
      </c>
      <c r="J14" s="27" t="n">
        <v>4537736.88090943</v>
      </c>
      <c r="K14" s="27" t="n">
        <v>2511225.98241421</v>
      </c>
    </row>
    <row r="15" customFormat="false" ht="12.75" hidden="true" customHeight="false" outlineLevel="0" collapsed="false">
      <c r="A15" s="41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customFormat="false" ht="12.75" hidden="true" customHeight="false" outlineLevel="0" collapsed="false">
      <c r="A16" s="41" t="n">
        <v>37438</v>
      </c>
      <c r="B16" s="27" t="n">
        <v>7079411.05420253</v>
      </c>
      <c r="C16" s="27"/>
      <c r="D16" s="27" t="n">
        <v>4361291.29676583</v>
      </c>
      <c r="E16" s="27"/>
      <c r="F16" s="27" t="n">
        <v>1081539.89800086</v>
      </c>
      <c r="G16" s="27"/>
      <c r="H16" s="27" t="n">
        <v>578488.17352688</v>
      </c>
      <c r="I16" s="27" t="n">
        <v>106843.759757764</v>
      </c>
      <c r="J16" s="27" t="n">
        <v>673172.998691443</v>
      </c>
      <c r="K16" s="27" t="n">
        <v>278074.927459761</v>
      </c>
    </row>
    <row r="17" customFormat="false" ht="12.75" hidden="true" customHeight="false" outlineLevel="0" collapsed="false">
      <c r="A17" s="41" t="n">
        <v>37469</v>
      </c>
      <c r="B17" s="27" t="n">
        <v>6817973.75041661</v>
      </c>
      <c r="C17" s="27"/>
      <c r="D17" s="27" t="n">
        <v>4202399.75267121</v>
      </c>
      <c r="E17" s="27"/>
      <c r="F17" s="27" t="n">
        <v>1081036.60961258</v>
      </c>
      <c r="G17" s="27"/>
      <c r="H17" s="27" t="n">
        <v>504404.774016861</v>
      </c>
      <c r="I17" s="27" t="n">
        <v>110289.661878666</v>
      </c>
      <c r="J17" s="27" t="n">
        <v>639143.217512944</v>
      </c>
      <c r="K17" s="27" t="n">
        <v>280699.734724336</v>
      </c>
    </row>
    <row r="18" customFormat="false" ht="12.75" hidden="true" customHeight="false" outlineLevel="0" collapsed="false">
      <c r="A18" s="41" t="n">
        <v>37500</v>
      </c>
      <c r="B18" s="27" t="n">
        <v>6497951.1237052</v>
      </c>
      <c r="C18" s="27"/>
      <c r="D18" s="27" t="n">
        <v>3832006.19425012</v>
      </c>
      <c r="E18" s="27"/>
      <c r="F18" s="27" t="n">
        <v>1085360.06872983</v>
      </c>
      <c r="G18" s="27"/>
      <c r="H18" s="27" t="n">
        <v>455888.385493889</v>
      </c>
      <c r="I18" s="27" t="n">
        <v>123050.931771202</v>
      </c>
      <c r="J18" s="27" t="n">
        <v>642346.143558527</v>
      </c>
      <c r="K18" s="27" t="n">
        <v>359299.399901624</v>
      </c>
    </row>
    <row r="19" customFormat="false" ht="12.75" hidden="false" customHeight="false" outlineLevel="0" collapsed="false">
      <c r="A19" s="41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customFormat="false" ht="12.75" hidden="false" customHeight="false" outlineLevel="0" collapsed="false">
      <c r="A20" s="41" t="s">
        <v>51</v>
      </c>
      <c r="B20" s="27" t="n">
        <v>20395335.9283243</v>
      </c>
      <c r="C20" s="27"/>
      <c r="D20" s="27" t="n">
        <v>12395697.2436872</v>
      </c>
      <c r="E20" s="27" t="n">
        <f aca="false">+H20+I20+J20+K20</f>
        <v>4751702.1082939</v>
      </c>
      <c r="F20" s="27" t="n">
        <v>3247936.57634327</v>
      </c>
      <c r="G20" s="27"/>
      <c r="H20" s="27" t="n">
        <v>1538781.33303763</v>
      </c>
      <c r="I20" s="27" t="n">
        <v>340184.353407632</v>
      </c>
      <c r="J20" s="27" t="n">
        <v>1954662.35976291</v>
      </c>
      <c r="K20" s="27" t="n">
        <v>918074.062085721</v>
      </c>
    </row>
    <row r="21" customFormat="false" ht="12.75" hidden="true" customHeight="false" outlineLevel="0" collapsed="false">
      <c r="A21" s="41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customFormat="false" ht="12.75" hidden="true" customHeight="false" outlineLevel="0" collapsed="false">
      <c r="A22" s="41" t="n">
        <v>37530</v>
      </c>
      <c r="B22" s="27" t="n">
        <v>7153142.87290755</v>
      </c>
      <c r="C22" s="27"/>
      <c r="D22" s="27" t="n">
        <v>4101185.81671326</v>
      </c>
      <c r="E22" s="27"/>
      <c r="F22" s="27" t="n">
        <v>992391.143285225</v>
      </c>
      <c r="G22" s="27"/>
      <c r="H22" s="27" t="n">
        <v>577081.311139621</v>
      </c>
      <c r="I22" s="27" t="n">
        <v>170395.604797287</v>
      </c>
      <c r="J22" s="27" t="n">
        <v>726408.355186621</v>
      </c>
      <c r="K22" s="27" t="n">
        <v>585680.641785545</v>
      </c>
    </row>
    <row r="23" customFormat="false" ht="12.75" hidden="true" customHeight="false" outlineLevel="0" collapsed="false">
      <c r="A23" s="41" t="n">
        <v>37561</v>
      </c>
      <c r="B23" s="27" t="n">
        <v>6666688.21722395</v>
      </c>
      <c r="C23" s="27"/>
      <c r="D23" s="27" t="n">
        <v>3789806.75908674</v>
      </c>
      <c r="E23" s="27"/>
      <c r="F23" s="27" t="n">
        <v>867266.747562658</v>
      </c>
      <c r="G23" s="27"/>
      <c r="H23" s="27" t="n">
        <v>540913.583789359</v>
      </c>
      <c r="I23" s="27" t="n">
        <v>204767.526649647</v>
      </c>
      <c r="J23" s="27" t="n">
        <v>612615.974609472</v>
      </c>
      <c r="K23" s="27" t="n">
        <v>651317.625526073</v>
      </c>
    </row>
    <row r="24" customFormat="false" ht="12.75" hidden="true" customHeight="false" outlineLevel="0" collapsed="false">
      <c r="A24" s="41" t="n">
        <v>37591</v>
      </c>
      <c r="B24" s="27" t="n">
        <v>6254153.0638901</v>
      </c>
      <c r="C24" s="27"/>
      <c r="D24" s="27" t="n">
        <v>3647722.2493333</v>
      </c>
      <c r="E24" s="27"/>
      <c r="F24" s="27" t="n">
        <v>741384.832586566</v>
      </c>
      <c r="G24" s="27"/>
      <c r="H24" s="27" t="n">
        <v>497716.959271031</v>
      </c>
      <c r="I24" s="27" t="n">
        <v>233440.525252188</v>
      </c>
      <c r="J24" s="27" t="n">
        <v>498798.430874625</v>
      </c>
      <c r="K24" s="27" t="n">
        <v>635090.066572391</v>
      </c>
    </row>
    <row r="25" customFormat="false" ht="12.75" hidden="false" customHeight="false" outlineLevel="0" collapsed="false">
      <c r="A25" s="41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customFormat="false" ht="12.75" hidden="false" customHeight="false" outlineLevel="0" collapsed="false">
      <c r="A26" s="41" t="s">
        <v>52</v>
      </c>
      <c r="B26" s="27" t="n">
        <v>20073984.1540216</v>
      </c>
      <c r="C26" s="27"/>
      <c r="D26" s="27" t="n">
        <v>11538714.8251333</v>
      </c>
      <c r="E26" s="27" t="n">
        <f aca="false">+H26+I26+J26+K26</f>
        <v>5934226.60545386</v>
      </c>
      <c r="F26" s="27" t="n">
        <v>2601042.72343445</v>
      </c>
      <c r="G26" s="27"/>
      <c r="H26" s="27" t="n">
        <v>1615711.85420001</v>
      </c>
      <c r="I26" s="27" t="n">
        <v>608603.656699122</v>
      </c>
      <c r="J26" s="27" t="n">
        <v>1837822.76067072</v>
      </c>
      <c r="K26" s="27" t="n">
        <v>1872088.33388401</v>
      </c>
    </row>
    <row r="27" customFormat="false" ht="12.75" hidden="true" customHeight="false" outlineLevel="0" collapsed="false">
      <c r="A27" s="61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customFormat="false" ht="12.75" hidden="true" customHeight="false" outlineLevel="0" collapsed="false">
      <c r="A28" s="41" t="n">
        <v>37622</v>
      </c>
      <c r="B28" s="27" t="n">
        <v>5572123.79160235</v>
      </c>
      <c r="C28" s="27"/>
      <c r="D28" s="27" t="n">
        <v>3424197.31320224</v>
      </c>
      <c r="E28" s="27"/>
      <c r="F28" s="27" t="n">
        <v>331519.608446709</v>
      </c>
      <c r="G28" s="27"/>
      <c r="H28" s="27" t="n">
        <v>476666.255963207</v>
      </c>
      <c r="I28" s="27" t="n">
        <v>220423.06661408</v>
      </c>
      <c r="J28" s="27" t="n">
        <v>417815.176675667</v>
      </c>
      <c r="K28" s="27" t="n">
        <v>701502.370700453</v>
      </c>
    </row>
    <row r="29" customFormat="false" ht="12.75" hidden="true" customHeight="false" outlineLevel="0" collapsed="false">
      <c r="A29" s="41" t="n">
        <v>37653</v>
      </c>
      <c r="B29" s="27" t="n">
        <v>5491511.14764069</v>
      </c>
      <c r="C29" s="27"/>
      <c r="D29" s="27" t="n">
        <v>3441880.93507516</v>
      </c>
      <c r="E29" s="27"/>
      <c r="F29" s="27" t="n">
        <v>332649.085211535</v>
      </c>
      <c r="G29" s="27"/>
      <c r="H29" s="27" t="n">
        <v>454496.873719396</v>
      </c>
      <c r="I29" s="27" t="n">
        <v>186640.69124351</v>
      </c>
      <c r="J29" s="27" t="n">
        <v>403949.918504124</v>
      </c>
      <c r="K29" s="27" t="n">
        <v>671893.64388696</v>
      </c>
    </row>
    <row r="30" customFormat="false" ht="12.75" hidden="true" customHeight="false" outlineLevel="0" collapsed="false">
      <c r="A30" s="41" t="n">
        <v>37681</v>
      </c>
      <c r="B30" s="27" t="n">
        <v>5561939.45238826</v>
      </c>
      <c r="C30" s="27"/>
      <c r="D30" s="27" t="n">
        <v>3669010.12266267</v>
      </c>
      <c r="E30" s="27"/>
      <c r="F30" s="27" t="n">
        <v>165927.363171155</v>
      </c>
      <c r="G30" s="27"/>
      <c r="H30" s="27" t="n">
        <v>474114.218369779</v>
      </c>
      <c r="I30" s="27" t="n">
        <v>171392.864631753</v>
      </c>
      <c r="J30" s="27" t="n">
        <v>461235.92557961</v>
      </c>
      <c r="K30" s="27" t="n">
        <v>620258.957973287</v>
      </c>
    </row>
    <row r="31" customFormat="false" ht="12.75" hidden="false" customHeight="false" outlineLevel="0" collapsed="false">
      <c r="A31" s="41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customFormat="false" ht="13.5" hidden="false" customHeight="false" outlineLevel="0" collapsed="false">
      <c r="A32" s="41" t="s">
        <v>13</v>
      </c>
      <c r="B32" s="62" t="n">
        <f aca="false">+B14+B20+B26</f>
        <v>70614134.8864455</v>
      </c>
      <c r="C32" s="27"/>
      <c r="D32" s="62" t="n">
        <f aca="false">+D14+D20+D26</f>
        <v>40123419.1175785</v>
      </c>
      <c r="E32" s="62" t="n">
        <f aca="false">+H32+I32+J32+K32</f>
        <v>19836845.1772556</v>
      </c>
      <c r="F32" s="62" t="n">
        <f aca="false">+F14+F20+F26</f>
        <v>10653870.5916114</v>
      </c>
      <c r="G32" s="62"/>
      <c r="H32" s="62" t="n">
        <f aca="false">+H14+H20+H26</f>
        <v>4721476.54358588</v>
      </c>
      <c r="I32" s="62" t="n">
        <f aca="false">+I14+I20+I26</f>
        <v>1483758.25394272</v>
      </c>
      <c r="J32" s="62" t="n">
        <f aca="false">+J14+J20+J26</f>
        <v>8330222.00134307</v>
      </c>
      <c r="K32" s="62" t="n">
        <f aca="false">+K14+K20+K26</f>
        <v>5301388.37838394</v>
      </c>
    </row>
    <row r="33" customFormat="false" ht="12.75" hidden="false" customHeight="false" outlineLevel="0" collapsed="false">
      <c r="A33" s="41"/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customFormat="false" ht="12.75" hidden="false" customHeight="false" outlineLevel="0" collapsed="false">
      <c r="A34" s="41" t="s">
        <v>53</v>
      </c>
      <c r="B34" s="27" t="n">
        <v>16625574.3916313</v>
      </c>
      <c r="C34" s="27"/>
      <c r="D34" s="27" t="n">
        <v>10535088.3709401</v>
      </c>
      <c r="E34" s="27" t="n">
        <f aca="false">+H34+I34+J34+K34</f>
        <v>5260389.96386183</v>
      </c>
      <c r="F34" s="27" t="n">
        <v>830096.056829399</v>
      </c>
      <c r="G34" s="27"/>
      <c r="H34" s="27" t="n">
        <v>1405277.34805238</v>
      </c>
      <c r="I34" s="27" t="n">
        <v>578456.622489344</v>
      </c>
      <c r="J34" s="27" t="n">
        <v>1283001.0207594</v>
      </c>
      <c r="K34" s="27" t="n">
        <v>1993654.9725607</v>
      </c>
    </row>
    <row r="35" customFormat="false" ht="12.75" hidden="true" customHeight="false" outlineLevel="0" collapsed="false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customFormat="false" ht="12.75" hidden="true" customHeight="false" outlineLevel="0" collapsed="false">
      <c r="A36" s="41" t="n">
        <v>37712</v>
      </c>
      <c r="B36" s="27" t="n">
        <v>4678528.50575643</v>
      </c>
      <c r="C36" s="27"/>
      <c r="D36" s="27" t="n">
        <v>3231696.20458566</v>
      </c>
      <c r="E36" s="27"/>
      <c r="F36" s="27" t="n">
        <v>47494.9430693784</v>
      </c>
      <c r="G36" s="27"/>
      <c r="H36" s="27" t="n">
        <v>422969.267772728</v>
      </c>
      <c r="I36" s="27" t="n">
        <v>143436.015734565</v>
      </c>
      <c r="J36" s="27" t="n">
        <v>451445.076658046</v>
      </c>
      <c r="K36" s="27" t="n">
        <v>381486.997936051</v>
      </c>
    </row>
    <row r="37" customFormat="false" ht="12.75" hidden="true" customHeight="false" outlineLevel="0" collapsed="false">
      <c r="A37" s="41" t="n">
        <v>37742</v>
      </c>
      <c r="B37" s="27" t="n">
        <v>3851226.61330245</v>
      </c>
      <c r="C37" s="27"/>
      <c r="D37" s="27" t="n">
        <v>2789310.07619308</v>
      </c>
      <c r="E37" s="27"/>
      <c r="F37" s="27" t="n">
        <v>23191.592620148</v>
      </c>
      <c r="G37" s="27"/>
      <c r="H37" s="27" t="n">
        <v>380853.657110714</v>
      </c>
      <c r="I37" s="27" t="n">
        <v>92538.9658451414</v>
      </c>
      <c r="J37" s="27" t="n">
        <v>333559.044320351</v>
      </c>
      <c r="K37" s="27" t="n">
        <v>231773.277213014</v>
      </c>
    </row>
    <row r="38" customFormat="false" ht="12.75" hidden="true" customHeight="false" outlineLevel="0" collapsed="false">
      <c r="A38" s="41" t="n">
        <v>37773</v>
      </c>
      <c r="B38" s="27" t="n">
        <v>3164813.31966975</v>
      </c>
      <c r="C38" s="27"/>
      <c r="D38" s="27" t="n">
        <v>2471078.20964614</v>
      </c>
      <c r="E38" s="27"/>
      <c r="F38" s="27" t="n">
        <v>8857.2782269697</v>
      </c>
      <c r="G38" s="27"/>
      <c r="H38" s="27" t="n">
        <v>303919.57697645</v>
      </c>
      <c r="I38" s="27" t="n">
        <v>76530.2218841124</v>
      </c>
      <c r="J38" s="27" t="n">
        <v>227430.067608216</v>
      </c>
      <c r="K38" s="27" t="n">
        <v>76997.9653278566</v>
      </c>
    </row>
    <row r="39" customFormat="false" ht="12.75" hidden="false" customHeight="false" outlineLevel="0" collapsed="false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customFormat="false" ht="12.75" hidden="false" customHeight="false" outlineLevel="0" collapsed="false">
      <c r="A40" s="41" t="s">
        <v>54</v>
      </c>
      <c r="B40" s="27" t="n">
        <v>11694568.4387286</v>
      </c>
      <c r="C40" s="27"/>
      <c r="D40" s="27" t="n">
        <v>8492084.49042488</v>
      </c>
      <c r="E40" s="27" t="n">
        <f aca="false">+H40+I40+J40+K40</f>
        <v>3122940.13438725</v>
      </c>
      <c r="F40" s="27" t="n">
        <v>79543.8139164962</v>
      </c>
      <c r="G40" s="27"/>
      <c r="H40" s="27" t="n">
        <v>1107742.50185989</v>
      </c>
      <c r="I40" s="27" t="n">
        <v>312505.203463819</v>
      </c>
      <c r="J40" s="27" t="n">
        <v>1012434.18858661</v>
      </c>
      <c r="K40" s="27" t="n">
        <v>690258.240476922</v>
      </c>
    </row>
    <row r="41" customFormat="false" ht="12.75" hidden="true" customHeight="false" outlineLevel="0" collapsed="false">
      <c r="A41" s="41"/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customFormat="false" ht="12.75" hidden="true" customHeight="false" outlineLevel="0" collapsed="false">
      <c r="A42" s="41" t="n">
        <v>37803</v>
      </c>
      <c r="B42" s="27" t="n">
        <v>2815733.53475995</v>
      </c>
      <c r="C42" s="27"/>
      <c r="D42" s="27" t="n">
        <v>2209523.89029836</v>
      </c>
      <c r="E42" s="27"/>
      <c r="F42" s="27" t="n">
        <v>6699.96057107615</v>
      </c>
      <c r="G42" s="27"/>
      <c r="H42" s="27" t="n">
        <v>275308.848024006</v>
      </c>
      <c r="I42" s="27" t="n">
        <v>66896.5330739438</v>
      </c>
      <c r="J42" s="27" t="n">
        <v>189944.226159278</v>
      </c>
      <c r="K42" s="27" t="n">
        <v>67360.0766332832</v>
      </c>
    </row>
    <row r="43" customFormat="false" ht="12.75" hidden="true" customHeight="false" outlineLevel="0" collapsed="false">
      <c r="A43" s="41" t="n">
        <v>37834</v>
      </c>
      <c r="B43" s="27" t="n">
        <v>2725331.67260608</v>
      </c>
      <c r="C43" s="27"/>
      <c r="D43" s="27" t="n">
        <v>2154908.12080785</v>
      </c>
      <c r="E43" s="27"/>
      <c r="F43" s="27" t="n">
        <v>2430.34509344477</v>
      </c>
      <c r="G43" s="27"/>
      <c r="H43" s="27" t="n">
        <v>265677.428317375</v>
      </c>
      <c r="I43" s="27" t="n">
        <v>71716.3317060332</v>
      </c>
      <c r="J43" s="27" t="n">
        <v>166539.572526976</v>
      </c>
      <c r="K43" s="27" t="n">
        <v>64059.8741543957</v>
      </c>
    </row>
    <row r="44" customFormat="false" ht="12.75" hidden="true" customHeight="false" outlineLevel="0" collapsed="false">
      <c r="A44" s="41" t="n">
        <v>37865</v>
      </c>
      <c r="B44" s="27" t="n">
        <v>2676258.09930763</v>
      </c>
      <c r="C44" s="27"/>
      <c r="D44" s="27" t="n">
        <v>2009643.06275746</v>
      </c>
      <c r="E44" s="27"/>
      <c r="F44" s="27" t="n">
        <v>6201.07724817406</v>
      </c>
      <c r="G44" s="27"/>
      <c r="H44" s="27" t="n">
        <v>265207.865801412</v>
      </c>
      <c r="I44" s="27" t="n">
        <v>76746.9360984695</v>
      </c>
      <c r="J44" s="27" t="n">
        <v>184424.11110879</v>
      </c>
      <c r="K44" s="27" t="n">
        <v>134035.046293325</v>
      </c>
    </row>
    <row r="45" customFormat="false" ht="12.75" hidden="false" customHeight="false" outlineLevel="0" collapsed="false">
      <c r="A45" s="41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customFormat="false" ht="12.75" hidden="false" customHeight="false" outlineLevel="0" collapsed="false">
      <c r="A46" s="41" t="s">
        <v>55</v>
      </c>
      <c r="B46" s="27" t="n">
        <v>8217323.30667366</v>
      </c>
      <c r="C46" s="27"/>
      <c r="D46" s="27" t="n">
        <v>6374075.07386367</v>
      </c>
      <c r="E46" s="27" t="n">
        <f aca="false">+H46+I46+J46+K46</f>
        <v>1827916.84989729</v>
      </c>
      <c r="F46" s="27" t="n">
        <v>15331.382912695</v>
      </c>
      <c r="G46" s="27"/>
      <c r="H46" s="27" t="n">
        <v>806194.142142793</v>
      </c>
      <c r="I46" s="27" t="n">
        <v>215359.800878447</v>
      </c>
      <c r="J46" s="27" t="n">
        <v>540907.909795044</v>
      </c>
      <c r="K46" s="27" t="n">
        <v>265454.997081004</v>
      </c>
    </row>
    <row r="47" customFormat="false" ht="12.75" hidden="true" customHeight="false" outlineLevel="0" collapsed="false">
      <c r="A47" s="41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customFormat="false" ht="12.75" hidden="true" customHeight="false" outlineLevel="0" collapsed="false">
      <c r="A48" s="41" t="n">
        <v>37895</v>
      </c>
      <c r="B48" s="27" t="n">
        <v>3017782.59303881</v>
      </c>
      <c r="C48" s="27"/>
      <c r="D48" s="27" t="n">
        <v>2109267.47069371</v>
      </c>
      <c r="E48" s="27"/>
      <c r="F48" s="27" t="n">
        <v>19047.5593021403</v>
      </c>
      <c r="G48" s="27"/>
      <c r="H48" s="27" t="n">
        <v>311541.721122927</v>
      </c>
      <c r="I48" s="27" t="n">
        <v>89570.6113038667</v>
      </c>
      <c r="J48" s="27" t="n">
        <v>205665.447929422</v>
      </c>
      <c r="K48" s="27" t="n">
        <v>282689.782686748</v>
      </c>
    </row>
    <row r="49" customFormat="false" ht="12.75" hidden="true" customHeight="false" outlineLevel="0" collapsed="false">
      <c r="A49" s="41" t="n">
        <v>37926</v>
      </c>
      <c r="B49" s="27" t="n">
        <v>3132166.24061106</v>
      </c>
      <c r="C49" s="27"/>
      <c r="D49" s="27" t="n">
        <v>2009197.98379052</v>
      </c>
      <c r="E49" s="27"/>
      <c r="F49" s="27" t="n">
        <v>46917.6336939088</v>
      </c>
      <c r="G49" s="27"/>
      <c r="H49" s="27" t="n">
        <v>321833.01339228</v>
      </c>
      <c r="I49" s="27" t="n">
        <v>104554.500502913</v>
      </c>
      <c r="J49" s="27" t="n">
        <v>215862.266630873</v>
      </c>
      <c r="K49" s="27" t="n">
        <v>433800.842600561</v>
      </c>
    </row>
    <row r="50" customFormat="false" ht="12.75" hidden="true" customHeight="false" outlineLevel="0" collapsed="false">
      <c r="A50" s="41" t="n">
        <v>37956</v>
      </c>
      <c r="B50" s="27" t="n">
        <v>3152916.64485638</v>
      </c>
      <c r="C50" s="27"/>
      <c r="D50" s="27" t="n">
        <v>2060352.13251355</v>
      </c>
      <c r="E50" s="27"/>
      <c r="F50" s="27" t="n">
        <v>83608.5677064628</v>
      </c>
      <c r="G50" s="27"/>
      <c r="H50" s="27" t="n">
        <v>321755.000461404</v>
      </c>
      <c r="I50" s="27" t="n">
        <v>119224.14980159</v>
      </c>
      <c r="J50" s="27" t="n">
        <v>139091.554420074</v>
      </c>
      <c r="K50" s="27" t="n">
        <v>428885.239953303</v>
      </c>
    </row>
    <row r="51" customFormat="false" ht="12.75" hidden="false" customHeight="false" outlineLevel="0" collapsed="false">
      <c r="A51" s="41"/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customFormat="false" ht="12.75" hidden="false" customHeight="false" outlineLevel="0" collapsed="false">
      <c r="A52" s="41" t="s">
        <v>56</v>
      </c>
      <c r="B52" s="27" t="n">
        <v>9302865.47850625</v>
      </c>
      <c r="C52" s="27"/>
      <c r="D52" s="27" t="n">
        <v>6178817.58699778</v>
      </c>
      <c r="E52" s="27" t="n">
        <f aca="false">+H52+I52+J52+K52</f>
        <v>2974474.13080596</v>
      </c>
      <c r="F52" s="27" t="n">
        <v>149573.760702512</v>
      </c>
      <c r="G52" s="27"/>
      <c r="H52" s="27" t="n">
        <v>955129.73497661</v>
      </c>
      <c r="I52" s="27" t="n">
        <v>313349.26160837</v>
      </c>
      <c r="J52" s="27" t="n">
        <v>560619.268980369</v>
      </c>
      <c r="K52" s="27" t="n">
        <v>1145375.86524061</v>
      </c>
    </row>
    <row r="53" customFormat="false" ht="12.75" hidden="false" customHeight="false" outlineLevel="0" collapsed="false">
      <c r="A53" s="41"/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customFormat="false" ht="13.5" hidden="false" customHeight="false" outlineLevel="0" collapsed="false">
      <c r="A54" s="41" t="s">
        <v>76</v>
      </c>
      <c r="B54" s="62" t="n">
        <f aca="false">+B52+B46+B40+B34</f>
        <v>45840331.6155398</v>
      </c>
      <c r="C54" s="27"/>
      <c r="D54" s="62" t="n">
        <f aca="false">+D34+D40+D46+D52</f>
        <v>31580065.5222264</v>
      </c>
      <c r="E54" s="62" t="n">
        <f aca="false">+H54+I54+J54+K54</f>
        <v>13185721.0789523</v>
      </c>
      <c r="F54" s="62" t="n">
        <f aca="false">+F34+F40+F46+F52</f>
        <v>1074545.0143611</v>
      </c>
      <c r="G54" s="62"/>
      <c r="H54" s="62" t="n">
        <f aca="false">+H34+H40+H46+H52</f>
        <v>4274343.72703168</v>
      </c>
      <c r="I54" s="62" t="n">
        <f aca="false">+I34+I40+I46+I52</f>
        <v>1419670.88843998</v>
      </c>
      <c r="J54" s="62" t="n">
        <f aca="false">+J34+J40+J46+J52</f>
        <v>3396962.38812143</v>
      </c>
      <c r="K54" s="62" t="n">
        <f aca="false">+K34+K40+K46+K52</f>
        <v>4094744.07535924</v>
      </c>
    </row>
    <row r="55" customFormat="false" ht="12.75" hidden="false" customHeight="false" outlineLevel="0" collapsed="false">
      <c r="A55" s="41"/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customFormat="false" ht="13.5" hidden="false" customHeight="false" outlineLevel="0" collapsed="false">
      <c r="A56" s="41" t="s">
        <v>23</v>
      </c>
      <c r="B56" s="62" t="n">
        <v>44242462.9520204</v>
      </c>
      <c r="C56" s="62"/>
      <c r="D56" s="62" t="n">
        <v>25086724.2794192</v>
      </c>
      <c r="E56" s="62" t="n">
        <f aca="false">+H56+I56+J56+K56</f>
        <v>17308861.4852975</v>
      </c>
      <c r="F56" s="62" t="n">
        <v>1846877.18730377</v>
      </c>
      <c r="G56" s="62"/>
      <c r="H56" s="62" t="n">
        <v>9369646.60828503</v>
      </c>
      <c r="I56" s="62" t="n">
        <v>1298182.57498734</v>
      </c>
      <c r="J56" s="62" t="n">
        <v>1799185.00435291</v>
      </c>
      <c r="K56" s="62" t="n">
        <v>4841847.29767218</v>
      </c>
    </row>
    <row r="57" customFormat="false" ht="13.5" hidden="false" customHeight="false" outlineLevel="0" collapsed="false"/>
    <row r="58" customFormat="false" ht="18.75" hidden="false" customHeight="false" outlineLevel="0" collapsed="false">
      <c r="A58" s="63" t="s">
        <v>19</v>
      </c>
      <c r="B58" s="64" t="n">
        <v>160696929.454006</v>
      </c>
      <c r="C58" s="65"/>
      <c r="D58" s="65" t="n">
        <v>96790208.919224</v>
      </c>
      <c r="E58" s="66" t="n">
        <f aca="false">+H58+I58+J58+K58</f>
        <v>50331427.7415054</v>
      </c>
      <c r="F58" s="67" t="n">
        <v>13575292.7932763</v>
      </c>
      <c r="G58" s="65"/>
      <c r="H58" s="65" t="n">
        <v>18365466.8789026</v>
      </c>
      <c r="I58" s="65" t="n">
        <v>4201611.71737003</v>
      </c>
      <c r="J58" s="65" t="n">
        <v>13526369.3938174</v>
      </c>
      <c r="K58" s="65" t="n">
        <v>14237979.7514154</v>
      </c>
    </row>
    <row r="61" customFormat="false" ht="12.75" hidden="false" customHeight="false" outlineLevel="0" collapsed="false">
      <c r="B61" s="60" t="s">
        <v>43</v>
      </c>
      <c r="C61" s="0" t="s">
        <v>77</v>
      </c>
      <c r="D61" s="0" t="s">
        <v>78</v>
      </c>
    </row>
    <row r="63" customFormat="false" ht="12.75" hidden="false" customHeight="false" outlineLevel="0" collapsed="false">
      <c r="B63" s="60" t="s">
        <v>72</v>
      </c>
      <c r="C63" s="0" t="s">
        <v>77</v>
      </c>
      <c r="D63" s="0" t="s">
        <v>79</v>
      </c>
    </row>
    <row r="65" customFormat="false" ht="12.75" hidden="false" customHeight="false" outlineLevel="0" collapsed="false">
      <c r="B65" s="60" t="s">
        <v>73</v>
      </c>
      <c r="C65" s="0" t="s">
        <v>77</v>
      </c>
      <c r="D65" s="0" t="s">
        <v>80</v>
      </c>
    </row>
  </sheetData>
  <mergeCells count="1">
    <mergeCell ref="H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5" activeCellId="0" sqref="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true" outlineLevel="0" max="4" min="2" style="0" width="15.85"/>
    <col collapsed="false" customWidth="true" hidden="false" outlineLevel="0" max="5" min="5" style="0" width="18.85"/>
    <col collapsed="false" customWidth="true" hidden="true" outlineLevel="0" max="6" min="6" style="0" width="15.85"/>
    <col collapsed="false" customWidth="true" hidden="false" outlineLevel="0" max="7" min="7" style="0" width="15.85"/>
    <col collapsed="false" customWidth="true" hidden="false" outlineLevel="0" max="8" min="8" style="0" width="18.85"/>
    <col collapsed="false" customWidth="true" hidden="false" outlineLevel="0" max="9" min="9" style="0" width="21.13"/>
    <col collapsed="false" customWidth="true" hidden="false" outlineLevel="0" max="11" min="10" style="0" width="18.85"/>
  </cols>
  <sheetData>
    <row r="1" customFormat="false" ht="18" hidden="false" customHeight="false" outlineLevel="0" collapsed="false">
      <c r="A1" s="1" t="s">
        <v>37</v>
      </c>
    </row>
    <row r="2" customFormat="false" ht="18" hidden="false" customHeight="false" outlineLevel="0" collapsed="false">
      <c r="A2" s="1" t="s">
        <v>81</v>
      </c>
    </row>
    <row r="3" customFormat="false" ht="18" hidden="false" customHeight="false" outlineLevel="0" collapsed="false">
      <c r="A3" s="1" t="s">
        <v>39</v>
      </c>
    </row>
    <row r="5" customFormat="false" ht="13.5" hidden="false" customHeight="false" outlineLevel="0" collapsed="false"/>
    <row r="6" customFormat="false" ht="16.5" hidden="false" customHeight="false" outlineLevel="0" collapsed="false">
      <c r="H6" s="59" t="s">
        <v>71</v>
      </c>
      <c r="I6" s="59"/>
      <c r="J6" s="59"/>
      <c r="K6" s="59"/>
    </row>
    <row r="8" customFormat="false" ht="12.75" hidden="false" customHeight="false" outlineLevel="0" collapsed="false">
      <c r="A8" s="52"/>
      <c r="B8" s="60" t="s">
        <v>19</v>
      </c>
      <c r="C8" s="60"/>
      <c r="D8" s="60" t="s">
        <v>43</v>
      </c>
      <c r="E8" s="60" t="s">
        <v>72</v>
      </c>
      <c r="F8" s="60" t="s">
        <v>73</v>
      </c>
      <c r="G8" s="60"/>
      <c r="H8" s="60" t="s">
        <v>44</v>
      </c>
      <c r="I8" s="60" t="s">
        <v>74</v>
      </c>
      <c r="J8" s="60" t="s">
        <v>75</v>
      </c>
      <c r="K8" s="60" t="s">
        <v>45</v>
      </c>
    </row>
    <row r="9" customFormat="false" ht="12.75" hidden="false" customHeight="false" outlineLevel="0" collapsed="false">
      <c r="A9" s="36" t="s">
        <v>33</v>
      </c>
      <c r="B9" s="36" t="s">
        <v>47</v>
      </c>
      <c r="C9" s="36"/>
      <c r="D9" s="36" t="s">
        <v>47</v>
      </c>
      <c r="E9" s="36" t="s">
        <v>47</v>
      </c>
      <c r="F9" s="36" t="s">
        <v>47</v>
      </c>
      <c r="G9" s="36"/>
      <c r="H9" s="36" t="s">
        <v>47</v>
      </c>
      <c r="I9" s="36" t="s">
        <v>47</v>
      </c>
      <c r="J9" s="36" t="s">
        <v>47</v>
      </c>
      <c r="K9" s="36" t="s">
        <v>47</v>
      </c>
    </row>
    <row r="10" customFormat="false" ht="12.75" hidden="false" customHeight="false" outlineLevel="0" collapsed="false">
      <c r="A10" s="52"/>
    </row>
    <row r="11" customFormat="false" ht="12.75" hidden="true" customHeight="false" outlineLevel="0" collapsed="false">
      <c r="A11" s="54" t="n">
        <v>37347</v>
      </c>
      <c r="B11" s="27" t="n">
        <v>11965460.4220747</v>
      </c>
      <c r="C11" s="27"/>
      <c r="D11" s="27" t="n">
        <v>5774643.22943354</v>
      </c>
      <c r="E11" s="27"/>
      <c r="F11" s="27" t="n">
        <v>1876252.04661736</v>
      </c>
      <c r="G11" s="27"/>
      <c r="H11" s="27" t="n">
        <v>621013.47258695</v>
      </c>
      <c r="I11" s="27" t="n">
        <v>254735.709658801</v>
      </c>
      <c r="J11" s="27" t="n">
        <v>2143055.29880247</v>
      </c>
      <c r="K11" s="27" t="n">
        <v>1295760.66497557</v>
      </c>
    </row>
    <row r="12" customFormat="false" ht="12.75" hidden="true" customHeight="false" outlineLevel="0" collapsed="false">
      <c r="A12" s="54" t="n">
        <v>37377</v>
      </c>
      <c r="B12" s="27" t="n">
        <v>9893838.4477797</v>
      </c>
      <c r="C12" s="27"/>
      <c r="D12" s="27" t="n">
        <v>5406056.14303645</v>
      </c>
      <c r="E12" s="27"/>
      <c r="F12" s="27" t="n">
        <v>1537311.03108202</v>
      </c>
      <c r="G12" s="27"/>
      <c r="H12" s="27" t="n">
        <v>483969.019518271</v>
      </c>
      <c r="I12" s="27" t="n">
        <v>158254.67767857</v>
      </c>
      <c r="J12" s="27" t="n">
        <v>1520241.35522095</v>
      </c>
      <c r="K12" s="27" t="n">
        <v>788006.221243442</v>
      </c>
    </row>
    <row r="13" customFormat="false" ht="12.75" hidden="true" customHeight="false" outlineLevel="0" collapsed="false">
      <c r="A13" s="54" t="n">
        <v>37408</v>
      </c>
      <c r="B13" s="27" t="n">
        <v>8285515.93424516</v>
      </c>
      <c r="C13" s="27"/>
      <c r="D13" s="27" t="n">
        <v>5008307.676288</v>
      </c>
      <c r="E13" s="27"/>
      <c r="F13" s="27" t="n">
        <v>1391328.21413433</v>
      </c>
      <c r="G13" s="27"/>
      <c r="H13" s="27" t="n">
        <v>462000.864243017</v>
      </c>
      <c r="I13" s="27" t="n">
        <v>121979.856498592</v>
      </c>
      <c r="J13" s="27" t="n">
        <v>874440.226886019</v>
      </c>
      <c r="K13" s="27" t="n">
        <v>427459.096195203</v>
      </c>
    </row>
    <row r="14" customFormat="false" ht="12.75" hidden="false" customHeight="false" outlineLevel="0" collapsed="false">
      <c r="A14" s="54"/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customFormat="false" ht="12.75" hidden="false" customHeight="false" outlineLevel="0" collapsed="false">
      <c r="A15" s="41" t="s">
        <v>50</v>
      </c>
      <c r="B15" s="27" t="n">
        <v>30144814.8040995</v>
      </c>
      <c r="C15" s="27"/>
      <c r="D15" s="27" t="n">
        <v>16189007.048758</v>
      </c>
      <c r="E15" s="27" t="n">
        <f aca="false">+H15+I15+J15+K15</f>
        <v>9150916.46350784</v>
      </c>
      <c r="F15" s="27" t="n">
        <v>4804891.29183371</v>
      </c>
      <c r="G15" s="27"/>
      <c r="H15" s="27" t="n">
        <v>1566983.35634824</v>
      </c>
      <c r="I15" s="27" t="n">
        <v>534970.243835963</v>
      </c>
      <c r="J15" s="27" t="n">
        <v>4537736.88090943</v>
      </c>
      <c r="K15" s="27" t="n">
        <v>2511225.98241421</v>
      </c>
    </row>
    <row r="16" customFormat="false" ht="12.75" hidden="false" customHeight="false" outlineLevel="0" collapsed="false">
      <c r="A16" s="41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customFormat="false" ht="12.75" hidden="true" customHeight="false" outlineLevel="0" collapsed="false">
      <c r="A17" s="41" t="n">
        <v>37438</v>
      </c>
      <c r="B17" s="27" t="n">
        <v>7079411.05420253</v>
      </c>
      <c r="C17" s="27"/>
      <c r="D17" s="27" t="n">
        <v>4361291.29676583</v>
      </c>
      <c r="E17" s="27"/>
      <c r="F17" s="27" t="n">
        <v>1081539.89800086</v>
      </c>
      <c r="G17" s="27"/>
      <c r="H17" s="27" t="n">
        <v>578488.17352688</v>
      </c>
      <c r="I17" s="27" t="n">
        <v>106843.759757764</v>
      </c>
      <c r="J17" s="27" t="n">
        <v>673172.998691443</v>
      </c>
      <c r="K17" s="27" t="n">
        <v>278074.927459761</v>
      </c>
    </row>
    <row r="18" customFormat="false" ht="12.75" hidden="true" customHeight="false" outlineLevel="0" collapsed="false">
      <c r="A18" s="41" t="n">
        <v>37469</v>
      </c>
      <c r="B18" s="27" t="n">
        <v>6817973.75041661</v>
      </c>
      <c r="C18" s="27"/>
      <c r="D18" s="27" t="n">
        <v>4202399.75267121</v>
      </c>
      <c r="E18" s="27"/>
      <c r="F18" s="27" t="n">
        <v>1081036.60961258</v>
      </c>
      <c r="G18" s="27"/>
      <c r="H18" s="27" t="n">
        <v>504404.774016861</v>
      </c>
      <c r="I18" s="27" t="n">
        <v>110289.661878666</v>
      </c>
      <c r="J18" s="27" t="n">
        <v>639143.217512944</v>
      </c>
      <c r="K18" s="27" t="n">
        <v>280699.734724336</v>
      </c>
    </row>
    <row r="19" customFormat="false" ht="12.75" hidden="true" customHeight="false" outlineLevel="0" collapsed="false">
      <c r="A19" s="41" t="n">
        <v>37500</v>
      </c>
      <c r="B19" s="27" t="n">
        <v>6497951.1237052</v>
      </c>
      <c r="C19" s="27"/>
      <c r="D19" s="27" t="n">
        <v>3832006.19425012</v>
      </c>
      <c r="E19" s="27"/>
      <c r="F19" s="27" t="n">
        <v>1085360.06872983</v>
      </c>
      <c r="G19" s="27"/>
      <c r="H19" s="27" t="n">
        <v>455888.385493889</v>
      </c>
      <c r="I19" s="27" t="n">
        <v>123050.931771202</v>
      </c>
      <c r="J19" s="27" t="n">
        <v>642346.143558527</v>
      </c>
      <c r="K19" s="27" t="n">
        <v>359299.399901624</v>
      </c>
    </row>
    <row r="20" customFormat="false" ht="12.75" hidden="true" customHeight="false" outlineLevel="0" collapsed="false">
      <c r="A20" s="41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customFormat="false" ht="12.75" hidden="false" customHeight="false" outlineLevel="0" collapsed="false">
      <c r="A21" s="41" t="s">
        <v>51</v>
      </c>
      <c r="B21" s="27" t="n">
        <v>20395335.9283243</v>
      </c>
      <c r="C21" s="27"/>
      <c r="D21" s="27" t="n">
        <v>12395697.2436872</v>
      </c>
      <c r="E21" s="27" t="n">
        <f aca="false">+H21+I21+J21+K21</f>
        <v>4751702.1082939</v>
      </c>
      <c r="F21" s="27" t="n">
        <v>3247936.57634327</v>
      </c>
      <c r="G21" s="27"/>
      <c r="H21" s="27" t="n">
        <v>1538781.33303763</v>
      </c>
      <c r="I21" s="27" t="n">
        <v>340184.353407632</v>
      </c>
      <c r="J21" s="27" t="n">
        <v>1954662.35976291</v>
      </c>
      <c r="K21" s="27" t="n">
        <v>918074.062085721</v>
      </c>
    </row>
    <row r="22" customFormat="false" ht="12.75" hidden="false" customHeight="false" outlineLevel="0" collapsed="false">
      <c r="A22" s="41"/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customFormat="false" ht="12.75" hidden="true" customHeight="false" outlineLevel="0" collapsed="false">
      <c r="A23" s="41" t="n">
        <v>37530</v>
      </c>
      <c r="B23" s="27" t="n">
        <v>7153142.87290755</v>
      </c>
      <c r="C23" s="27"/>
      <c r="D23" s="27" t="n">
        <v>4101185.81671326</v>
      </c>
      <c r="E23" s="27"/>
      <c r="F23" s="27" t="n">
        <v>992391.143285225</v>
      </c>
      <c r="G23" s="27"/>
      <c r="H23" s="27" t="n">
        <v>577081.311139621</v>
      </c>
      <c r="I23" s="27" t="n">
        <v>170395.604797287</v>
      </c>
      <c r="J23" s="27" t="n">
        <v>726408.355186621</v>
      </c>
      <c r="K23" s="27" t="n">
        <v>585680.641785545</v>
      </c>
    </row>
    <row r="24" customFormat="false" ht="12.75" hidden="true" customHeight="false" outlineLevel="0" collapsed="false">
      <c r="A24" s="41" t="n">
        <v>37561</v>
      </c>
      <c r="B24" s="27" t="n">
        <v>6666688.21722395</v>
      </c>
      <c r="C24" s="27"/>
      <c r="D24" s="27" t="n">
        <v>3789806.75908674</v>
      </c>
      <c r="E24" s="27"/>
      <c r="F24" s="27" t="n">
        <v>867266.747562658</v>
      </c>
      <c r="G24" s="27"/>
      <c r="H24" s="27" t="n">
        <v>540913.583789359</v>
      </c>
      <c r="I24" s="27" t="n">
        <v>204767.526649647</v>
      </c>
      <c r="J24" s="27" t="n">
        <v>612615.974609472</v>
      </c>
      <c r="K24" s="27" t="n">
        <v>651317.625526073</v>
      </c>
    </row>
    <row r="25" customFormat="false" ht="12.75" hidden="true" customHeight="false" outlineLevel="0" collapsed="false">
      <c r="A25" s="41" t="n">
        <v>37591</v>
      </c>
      <c r="B25" s="27" t="n">
        <v>6254153.0638901</v>
      </c>
      <c r="C25" s="27"/>
      <c r="D25" s="27" t="n">
        <v>3647722.2493333</v>
      </c>
      <c r="E25" s="27"/>
      <c r="F25" s="27" t="n">
        <v>741384.832586566</v>
      </c>
      <c r="G25" s="27"/>
      <c r="H25" s="27" t="n">
        <v>497716.959271031</v>
      </c>
      <c r="I25" s="27" t="n">
        <v>233440.525252188</v>
      </c>
      <c r="J25" s="27" t="n">
        <v>498798.430874625</v>
      </c>
      <c r="K25" s="27" t="n">
        <v>635090.066572391</v>
      </c>
    </row>
    <row r="26" customFormat="false" ht="12.75" hidden="true" customHeight="false" outlineLevel="0" collapsed="false">
      <c r="A26" s="41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customFormat="false" ht="12.75" hidden="false" customHeight="false" outlineLevel="0" collapsed="false">
      <c r="A27" s="41" t="s">
        <v>52</v>
      </c>
      <c r="B27" s="27" t="n">
        <v>20073984.1540216</v>
      </c>
      <c r="C27" s="27"/>
      <c r="D27" s="27" t="n">
        <v>11538714.8251333</v>
      </c>
      <c r="E27" s="27" t="n">
        <f aca="false">+H27+I27+J27+K27</f>
        <v>5934226.60545386</v>
      </c>
      <c r="F27" s="27" t="n">
        <v>2601042.72343445</v>
      </c>
      <c r="G27" s="27"/>
      <c r="H27" s="27" t="n">
        <v>1615711.85420001</v>
      </c>
      <c r="I27" s="27" t="n">
        <v>608603.656699122</v>
      </c>
      <c r="J27" s="27" t="n">
        <v>1837822.76067072</v>
      </c>
      <c r="K27" s="27" t="n">
        <v>1872088.33388401</v>
      </c>
    </row>
    <row r="28" customFormat="false" ht="12.75" hidden="true" customHeight="false" outlineLevel="0" collapsed="false">
      <c r="A28" s="61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customFormat="false" ht="12.75" hidden="true" customHeight="false" outlineLevel="0" collapsed="false">
      <c r="A29" s="41" t="n">
        <v>37622</v>
      </c>
      <c r="B29" s="27" t="n">
        <v>5572123.79160235</v>
      </c>
      <c r="C29" s="27"/>
      <c r="D29" s="27" t="n">
        <v>3424197.31320224</v>
      </c>
      <c r="E29" s="27"/>
      <c r="F29" s="27" t="n">
        <v>331519.608446709</v>
      </c>
      <c r="G29" s="27"/>
      <c r="H29" s="27" t="n">
        <v>476666.255963207</v>
      </c>
      <c r="I29" s="27" t="n">
        <v>220423.06661408</v>
      </c>
      <c r="J29" s="27" t="n">
        <v>417815.176675667</v>
      </c>
      <c r="K29" s="27" t="n">
        <v>701502.370700453</v>
      </c>
    </row>
    <row r="30" customFormat="false" ht="12.75" hidden="true" customHeight="false" outlineLevel="0" collapsed="false">
      <c r="A30" s="41" t="n">
        <v>37653</v>
      </c>
      <c r="B30" s="27" t="n">
        <v>5491511.14764069</v>
      </c>
      <c r="C30" s="27"/>
      <c r="D30" s="27" t="n">
        <v>3441880.93507516</v>
      </c>
      <c r="E30" s="27"/>
      <c r="F30" s="27" t="n">
        <v>332649.085211535</v>
      </c>
      <c r="G30" s="27"/>
      <c r="H30" s="27" t="n">
        <v>454496.873719396</v>
      </c>
      <c r="I30" s="27" t="n">
        <v>186640.69124351</v>
      </c>
      <c r="J30" s="27" t="n">
        <v>403949.918504124</v>
      </c>
      <c r="K30" s="27" t="n">
        <v>671893.64388696</v>
      </c>
    </row>
    <row r="31" customFormat="false" ht="12.75" hidden="true" customHeight="false" outlineLevel="0" collapsed="false">
      <c r="A31" s="41" t="n">
        <v>37681</v>
      </c>
      <c r="B31" s="27" t="n">
        <v>5561939.45238826</v>
      </c>
      <c r="C31" s="27"/>
      <c r="D31" s="27" t="n">
        <v>3669010.12266267</v>
      </c>
      <c r="E31" s="27"/>
      <c r="F31" s="27" t="n">
        <v>165927.363171155</v>
      </c>
      <c r="G31" s="27"/>
      <c r="H31" s="27" t="n">
        <v>474114.218369779</v>
      </c>
      <c r="I31" s="27" t="n">
        <v>171392.864631753</v>
      </c>
      <c r="J31" s="27" t="n">
        <v>461235.92557961</v>
      </c>
      <c r="K31" s="27" t="n">
        <v>620258.957973287</v>
      </c>
    </row>
    <row r="32" customFormat="false" ht="12.75" hidden="false" customHeight="false" outlineLevel="0" collapsed="false">
      <c r="A32" s="41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customFormat="false" ht="13.5" hidden="false" customHeight="false" outlineLevel="0" collapsed="false">
      <c r="A33" s="41" t="s">
        <v>13</v>
      </c>
      <c r="B33" s="62" t="n">
        <f aca="false">+B15+B21+B27</f>
        <v>70614134.8864455</v>
      </c>
      <c r="C33" s="27"/>
      <c r="D33" s="62" t="n">
        <f aca="false">+D15+D21+D27</f>
        <v>40123419.1175785</v>
      </c>
      <c r="E33" s="62" t="n">
        <f aca="false">+H33+I33+J33+K33</f>
        <v>19836845.1772556</v>
      </c>
      <c r="F33" s="62" t="n">
        <f aca="false">+F15+F21+F27</f>
        <v>10653870.5916114</v>
      </c>
      <c r="G33" s="62"/>
      <c r="H33" s="62" t="n">
        <f aca="false">+H15+H21+H27</f>
        <v>4721476.54358588</v>
      </c>
      <c r="I33" s="62" t="n">
        <f aca="false">+I15+I21+I27</f>
        <v>1483758.25394272</v>
      </c>
      <c r="J33" s="62" t="n">
        <f aca="false">+J15+J21+J27</f>
        <v>8330222.00134307</v>
      </c>
      <c r="K33" s="62" t="n">
        <f aca="false">+K15+K21+K27</f>
        <v>5301388.37838394</v>
      </c>
    </row>
    <row r="34" customFormat="false" ht="12.75" hidden="false" customHeight="false" outlineLevel="0" collapsed="false">
      <c r="A34" s="41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customFormat="false" ht="12.75" hidden="false" customHeight="false" outlineLevel="0" collapsed="false">
      <c r="A35" s="41" t="s">
        <v>53</v>
      </c>
      <c r="B35" s="27" t="n">
        <v>16625574.3916313</v>
      </c>
      <c r="C35" s="27"/>
      <c r="D35" s="27" t="n">
        <v>10535088.3709401</v>
      </c>
      <c r="E35" s="27" t="n">
        <f aca="false">+H35+I35+J35+K35</f>
        <v>5260389.96386183</v>
      </c>
      <c r="F35" s="27" t="n">
        <v>830096.056829399</v>
      </c>
      <c r="G35" s="27"/>
      <c r="H35" s="27" t="n">
        <v>1405277.34805238</v>
      </c>
      <c r="I35" s="27" t="n">
        <v>578456.622489344</v>
      </c>
      <c r="J35" s="27" t="n">
        <v>1283001.0207594</v>
      </c>
      <c r="K35" s="27" t="n">
        <v>1993654.9725607</v>
      </c>
    </row>
    <row r="36" customFormat="false" ht="12.75" hidden="false" customHeight="false" outlineLevel="0" collapsed="false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customFormat="false" ht="12.75" hidden="true" customHeight="false" outlineLevel="0" collapsed="false">
      <c r="A37" s="41" t="n">
        <v>37712</v>
      </c>
      <c r="B37" s="27" t="n">
        <v>4678528.50575643</v>
      </c>
      <c r="C37" s="27"/>
      <c r="D37" s="27" t="n">
        <v>3231696.20458566</v>
      </c>
      <c r="E37" s="27"/>
      <c r="F37" s="27" t="n">
        <v>47494.9430693784</v>
      </c>
      <c r="G37" s="27"/>
      <c r="H37" s="27" t="n">
        <v>422969.267772728</v>
      </c>
      <c r="I37" s="27" t="n">
        <v>143436.015734565</v>
      </c>
      <c r="J37" s="27" t="n">
        <v>451445.076658046</v>
      </c>
      <c r="K37" s="27" t="n">
        <v>381486.997936051</v>
      </c>
    </row>
    <row r="38" customFormat="false" ht="12.75" hidden="true" customHeight="false" outlineLevel="0" collapsed="false">
      <c r="A38" s="41" t="n">
        <v>37742</v>
      </c>
      <c r="B38" s="27" t="n">
        <v>3851226.61330245</v>
      </c>
      <c r="C38" s="27"/>
      <c r="D38" s="27" t="n">
        <v>2789310.07619308</v>
      </c>
      <c r="E38" s="27"/>
      <c r="F38" s="27" t="n">
        <v>23191.592620148</v>
      </c>
      <c r="G38" s="27"/>
      <c r="H38" s="27" t="n">
        <v>380853.657110714</v>
      </c>
      <c r="I38" s="27" t="n">
        <v>92538.9658451414</v>
      </c>
      <c r="J38" s="27" t="n">
        <v>333559.044320351</v>
      </c>
      <c r="K38" s="27" t="n">
        <v>231773.277213014</v>
      </c>
    </row>
    <row r="39" customFormat="false" ht="12.75" hidden="true" customHeight="false" outlineLevel="0" collapsed="false">
      <c r="A39" s="41" t="n">
        <v>37773</v>
      </c>
      <c r="B39" s="27" t="n">
        <v>3164813.31966975</v>
      </c>
      <c r="C39" s="27"/>
      <c r="D39" s="27" t="n">
        <v>2471078.20964614</v>
      </c>
      <c r="E39" s="27"/>
      <c r="F39" s="27" t="n">
        <v>8857.2782269697</v>
      </c>
      <c r="G39" s="27"/>
      <c r="H39" s="27" t="n">
        <v>303919.57697645</v>
      </c>
      <c r="I39" s="27" t="n">
        <v>76530.2218841124</v>
      </c>
      <c r="J39" s="27" t="n">
        <v>227430.067608216</v>
      </c>
      <c r="K39" s="27" t="n">
        <v>76997.9653278566</v>
      </c>
    </row>
    <row r="40" customFormat="false" ht="12.75" hidden="true" customHeight="false" outlineLevel="0" collapsed="false">
      <c r="A40" s="41"/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customFormat="false" ht="12.75" hidden="false" customHeight="false" outlineLevel="0" collapsed="false">
      <c r="A41" s="41" t="s">
        <v>54</v>
      </c>
      <c r="B41" s="27" t="n">
        <v>11694568.4387286</v>
      </c>
      <c r="C41" s="27"/>
      <c r="D41" s="27" t="n">
        <v>8492084.49042488</v>
      </c>
      <c r="E41" s="27" t="n">
        <f aca="false">+H41+I41+J41+K41</f>
        <v>3122940.13438725</v>
      </c>
      <c r="F41" s="27" t="n">
        <v>79543.8139164962</v>
      </c>
      <c r="G41" s="27"/>
      <c r="H41" s="27" t="n">
        <v>1107742.50185989</v>
      </c>
      <c r="I41" s="27" t="n">
        <v>312505.203463819</v>
      </c>
      <c r="J41" s="27" t="n">
        <v>1012434.18858661</v>
      </c>
      <c r="K41" s="27" t="n">
        <v>690258.240476922</v>
      </c>
    </row>
    <row r="42" customFormat="false" ht="12.75" hidden="true" customHeight="false" outlineLevel="0" collapsed="false">
      <c r="A42" s="41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customFormat="false" ht="12.75" hidden="true" customHeight="false" outlineLevel="0" collapsed="false">
      <c r="A43" s="41" t="n">
        <v>37803</v>
      </c>
      <c r="B43" s="27" t="n">
        <v>2815733.53475995</v>
      </c>
      <c r="C43" s="27"/>
      <c r="D43" s="27" t="n">
        <v>2209523.89029836</v>
      </c>
      <c r="E43" s="27"/>
      <c r="F43" s="27" t="n">
        <v>6699.96057107615</v>
      </c>
      <c r="G43" s="27"/>
      <c r="H43" s="27" t="n">
        <v>275308.848024006</v>
      </c>
      <c r="I43" s="27" t="n">
        <v>66896.5330739438</v>
      </c>
      <c r="J43" s="27" t="n">
        <v>189944.226159278</v>
      </c>
      <c r="K43" s="27" t="n">
        <v>67360.0766332832</v>
      </c>
    </row>
    <row r="44" customFormat="false" ht="12.75" hidden="true" customHeight="false" outlineLevel="0" collapsed="false">
      <c r="A44" s="41" t="n">
        <v>37834</v>
      </c>
      <c r="B44" s="27" t="n">
        <v>2725331.67260608</v>
      </c>
      <c r="C44" s="27"/>
      <c r="D44" s="27" t="n">
        <v>2154908.12080785</v>
      </c>
      <c r="E44" s="27"/>
      <c r="F44" s="27" t="n">
        <v>2430.34509344477</v>
      </c>
      <c r="G44" s="27"/>
      <c r="H44" s="27" t="n">
        <v>265677.428317375</v>
      </c>
      <c r="I44" s="27" t="n">
        <v>71716.3317060332</v>
      </c>
      <c r="J44" s="27" t="n">
        <v>166539.572526976</v>
      </c>
      <c r="K44" s="27" t="n">
        <v>64059.8741543957</v>
      </c>
    </row>
    <row r="45" customFormat="false" ht="12.75" hidden="true" customHeight="false" outlineLevel="0" collapsed="false">
      <c r="A45" s="41" t="n">
        <v>37865</v>
      </c>
      <c r="B45" s="27" t="n">
        <v>2676258.09930763</v>
      </c>
      <c r="C45" s="27"/>
      <c r="D45" s="27" t="n">
        <v>2009643.06275746</v>
      </c>
      <c r="E45" s="27"/>
      <c r="F45" s="27" t="n">
        <v>6201.07724817406</v>
      </c>
      <c r="G45" s="27"/>
      <c r="H45" s="27" t="n">
        <v>265207.865801412</v>
      </c>
      <c r="I45" s="27" t="n">
        <v>76746.9360984695</v>
      </c>
      <c r="J45" s="27" t="n">
        <v>184424.11110879</v>
      </c>
      <c r="K45" s="27" t="n">
        <v>134035.046293325</v>
      </c>
    </row>
    <row r="46" customFormat="false" ht="12.75" hidden="false" customHeight="false" outlineLevel="0" collapsed="false">
      <c r="A46" s="41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customFormat="false" ht="12.75" hidden="false" customHeight="false" outlineLevel="0" collapsed="false">
      <c r="A47" s="41" t="s">
        <v>55</v>
      </c>
      <c r="B47" s="27" t="n">
        <v>8217323.30667366</v>
      </c>
      <c r="C47" s="27"/>
      <c r="D47" s="27" t="n">
        <v>6374075.07386367</v>
      </c>
      <c r="E47" s="27" t="n">
        <f aca="false">+H47+I47+J47+K47</f>
        <v>1827916.84989729</v>
      </c>
      <c r="F47" s="27" t="n">
        <v>15331.382912695</v>
      </c>
      <c r="G47" s="27"/>
      <c r="H47" s="27" t="n">
        <v>806194.142142793</v>
      </c>
      <c r="I47" s="27" t="n">
        <v>215359.800878447</v>
      </c>
      <c r="J47" s="27" t="n">
        <v>540907.909795044</v>
      </c>
      <c r="K47" s="27" t="n">
        <v>265454.997081004</v>
      </c>
    </row>
    <row r="48" customFormat="false" ht="12.75" hidden="true" customHeight="false" outlineLevel="0" collapsed="false">
      <c r="A48" s="41"/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customFormat="false" ht="12.75" hidden="true" customHeight="false" outlineLevel="0" collapsed="false">
      <c r="A49" s="41" t="n">
        <v>37895</v>
      </c>
      <c r="B49" s="27" t="n">
        <v>3017782.59303881</v>
      </c>
      <c r="C49" s="27"/>
      <c r="D49" s="27" t="n">
        <v>2109267.47069371</v>
      </c>
      <c r="E49" s="27"/>
      <c r="F49" s="27" t="n">
        <v>19047.5593021403</v>
      </c>
      <c r="G49" s="27"/>
      <c r="H49" s="27" t="n">
        <v>311541.721122927</v>
      </c>
      <c r="I49" s="27" t="n">
        <v>89570.6113038667</v>
      </c>
      <c r="J49" s="27" t="n">
        <v>205665.447929422</v>
      </c>
      <c r="K49" s="27" t="n">
        <v>282689.782686748</v>
      </c>
    </row>
    <row r="50" customFormat="false" ht="12.75" hidden="true" customHeight="false" outlineLevel="0" collapsed="false">
      <c r="A50" s="41" t="n">
        <v>37926</v>
      </c>
      <c r="B50" s="27" t="n">
        <v>3132166.24061106</v>
      </c>
      <c r="C50" s="27"/>
      <c r="D50" s="27" t="n">
        <v>2009197.98379052</v>
      </c>
      <c r="E50" s="27"/>
      <c r="F50" s="27" t="n">
        <v>46917.6336939088</v>
      </c>
      <c r="G50" s="27"/>
      <c r="H50" s="27" t="n">
        <v>321833.01339228</v>
      </c>
      <c r="I50" s="27" t="n">
        <v>104554.500502913</v>
      </c>
      <c r="J50" s="27" t="n">
        <v>215862.266630873</v>
      </c>
      <c r="K50" s="27" t="n">
        <v>433800.842600561</v>
      </c>
    </row>
    <row r="51" customFormat="false" ht="12.75" hidden="true" customHeight="false" outlineLevel="0" collapsed="false">
      <c r="A51" s="41" t="n">
        <v>37956</v>
      </c>
      <c r="B51" s="27" t="n">
        <v>3152916.64485638</v>
      </c>
      <c r="C51" s="27"/>
      <c r="D51" s="27" t="n">
        <v>2060352.13251355</v>
      </c>
      <c r="E51" s="27"/>
      <c r="F51" s="27" t="n">
        <v>83608.5677064628</v>
      </c>
      <c r="G51" s="27"/>
      <c r="H51" s="27" t="n">
        <v>321755.000461404</v>
      </c>
      <c r="I51" s="27" t="n">
        <v>119224.14980159</v>
      </c>
      <c r="J51" s="27" t="n">
        <v>139091.554420074</v>
      </c>
      <c r="K51" s="27" t="n">
        <v>428885.239953303</v>
      </c>
    </row>
    <row r="52" customFormat="false" ht="12.75" hidden="false" customHeight="false" outlineLevel="0" collapsed="false">
      <c r="A52" s="41"/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customFormat="false" ht="12.75" hidden="false" customHeight="false" outlineLevel="0" collapsed="false">
      <c r="A53" s="41" t="s">
        <v>56</v>
      </c>
      <c r="B53" s="27" t="n">
        <v>9302865.47850625</v>
      </c>
      <c r="C53" s="27"/>
      <c r="D53" s="27" t="n">
        <v>6178817.58699778</v>
      </c>
      <c r="E53" s="27" t="n">
        <f aca="false">+H53+I53+J53+K53</f>
        <v>2974474.13080596</v>
      </c>
      <c r="F53" s="27" t="n">
        <v>149573.760702512</v>
      </c>
      <c r="G53" s="27"/>
      <c r="H53" s="27" t="n">
        <v>955129.73497661</v>
      </c>
      <c r="I53" s="27" t="n">
        <v>313349.26160837</v>
      </c>
      <c r="J53" s="27" t="n">
        <v>560619.268980369</v>
      </c>
      <c r="K53" s="27" t="n">
        <v>1145375.86524061</v>
      </c>
    </row>
    <row r="54" customFormat="false" ht="12.75" hidden="false" customHeight="false" outlineLevel="0" collapsed="false">
      <c r="A54" s="41"/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customFormat="false" ht="13.5" hidden="false" customHeight="false" outlineLevel="0" collapsed="false">
      <c r="A55" s="41" t="s">
        <v>76</v>
      </c>
      <c r="B55" s="62" t="n">
        <f aca="false">+B53+B47+B41+B35</f>
        <v>45840331.6155398</v>
      </c>
      <c r="C55" s="27"/>
      <c r="D55" s="62" t="n">
        <f aca="false">+D35+D41+D47+D53</f>
        <v>31580065.5222264</v>
      </c>
      <c r="E55" s="62" t="n">
        <f aca="false">+H55+I55+J55+K55</f>
        <v>13185721.0789523</v>
      </c>
      <c r="F55" s="62" t="n">
        <f aca="false">+F35+F41+F47+F53</f>
        <v>1074545.0143611</v>
      </c>
      <c r="G55" s="62"/>
      <c r="H55" s="62" t="n">
        <f aca="false">+H35+H41+H47+H53</f>
        <v>4274343.72703168</v>
      </c>
      <c r="I55" s="62" t="n">
        <f aca="false">+I35+I41+I47+I53</f>
        <v>1419670.88843998</v>
      </c>
      <c r="J55" s="62" t="n">
        <f aca="false">+J35+J41+J47+J53</f>
        <v>3396962.38812143</v>
      </c>
      <c r="K55" s="62" t="n">
        <f aca="false">+K35+K41+K47+K53</f>
        <v>4094744.07535924</v>
      </c>
    </row>
    <row r="56" customFormat="false" ht="12.75" hidden="false" customHeight="false" outlineLevel="0" collapsed="false">
      <c r="A56" s="41"/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customFormat="false" ht="13.5" hidden="false" customHeight="false" outlineLevel="0" collapsed="false">
      <c r="A57" s="41" t="s">
        <v>23</v>
      </c>
      <c r="B57" s="62" t="n">
        <v>44242462.9520204</v>
      </c>
      <c r="C57" s="62"/>
      <c r="D57" s="62" t="n">
        <v>25086724.2794192</v>
      </c>
      <c r="E57" s="62" t="n">
        <f aca="false">+H57+I57+J57+K57</f>
        <v>17308861.4852975</v>
      </c>
      <c r="F57" s="62" t="n">
        <v>1846877.18730377</v>
      </c>
      <c r="G57" s="62"/>
      <c r="H57" s="62" t="n">
        <v>9369646.60828503</v>
      </c>
      <c r="I57" s="62" t="n">
        <v>1298182.57498734</v>
      </c>
      <c r="J57" s="62" t="n">
        <v>1799185.00435291</v>
      </c>
      <c r="K57" s="62" t="n">
        <v>4841847.29767218</v>
      </c>
    </row>
    <row r="58" customFormat="false" ht="13.5" hidden="false" customHeight="false" outlineLevel="0" collapsed="false"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customFormat="false" ht="18.75" hidden="false" customHeight="false" outlineLevel="0" collapsed="false">
      <c r="A59" s="63" t="s">
        <v>19</v>
      </c>
      <c r="B59" s="64" t="n">
        <v>160696929.454006</v>
      </c>
      <c r="C59" s="65"/>
      <c r="D59" s="65" t="n">
        <v>96790208.919224</v>
      </c>
      <c r="E59" s="66" t="n">
        <f aca="false">+H59+I59+J59+K59</f>
        <v>50331427.7415054</v>
      </c>
      <c r="F59" s="67" t="n">
        <v>13575292.7932763</v>
      </c>
      <c r="G59" s="65"/>
      <c r="H59" s="65" t="n">
        <v>18365466.8789026</v>
      </c>
      <c r="I59" s="65" t="n">
        <v>4201611.71737003</v>
      </c>
      <c r="J59" s="65" t="n">
        <v>13526369.3938174</v>
      </c>
      <c r="K59" s="65" t="n">
        <v>14237979.7514154</v>
      </c>
    </row>
  </sheetData>
  <mergeCells count="1">
    <mergeCell ref="H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4" min="4" style="0" width="11.99"/>
    <col collapsed="false" customWidth="true" hidden="false" outlineLevel="0" max="5" min="5" style="0" width="10.28"/>
    <col collapsed="false" customWidth="false" hidden="true" outlineLevel="0" max="6" min="6" style="0" width="9.06"/>
    <col collapsed="false" customWidth="true" hidden="false" outlineLevel="0" max="7" min="7" style="0" width="11.13"/>
    <col collapsed="false" customWidth="true" hidden="false" outlineLevel="0" max="8" min="8" style="0" width="11.42"/>
    <col collapsed="false" customWidth="true" hidden="false" outlineLevel="0" max="9" min="9" style="0" width="11.28"/>
    <col collapsed="false" customWidth="true" hidden="false" outlineLevel="0" max="10" min="10" style="0" width="15.56"/>
    <col collapsed="false" customWidth="true" hidden="false" outlineLevel="0" max="12" min="11" style="0" width="16.28"/>
  </cols>
  <sheetData>
    <row r="1" customFormat="false" ht="15.75" hidden="false" customHeight="false" outlineLevel="0" collapsed="false">
      <c r="A1" s="3" t="s">
        <v>20</v>
      </c>
      <c r="I1" s="2" t="n">
        <f aca="true">TODAY()</f>
        <v>45926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2</v>
      </c>
    </row>
    <row r="4" customFormat="false" ht="15.75" hidden="false" customHeight="false" outlineLevel="0" collapsed="false">
      <c r="A4" s="4"/>
      <c r="B4" s="5"/>
    </row>
    <row r="5" customFormat="false" ht="63.75" hidden="false" customHeight="false" outlineLevel="0" collapsed="false">
      <c r="A5" s="6"/>
      <c r="B5" s="7" t="s">
        <v>3</v>
      </c>
      <c r="C5" s="8" t="s">
        <v>4</v>
      </c>
      <c r="D5" s="8" t="s">
        <v>5</v>
      </c>
      <c r="E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</row>
    <row r="6" customFormat="false" ht="12.75" hidden="false" customHeight="false" outlineLevel="0" collapsed="false">
      <c r="A6" s="6"/>
      <c r="B6" s="10"/>
    </row>
    <row r="7" customFormat="false" ht="12.75" hidden="false" customHeight="false" outlineLevel="0" collapsed="false">
      <c r="A7" s="11" t="n">
        <v>37347</v>
      </c>
      <c r="B7" s="12" t="n">
        <f aca="false">'Positions-ENA'!C9</f>
        <v>253.6</v>
      </c>
      <c r="C7" s="13" t="n">
        <f aca="false">VLOOKUP(A7,[1]Curves!$C$17:$F$377,3,FALSE())</f>
        <v>3.305</v>
      </c>
      <c r="D7" s="14" t="n">
        <v>0.66</v>
      </c>
      <c r="E7" s="15" t="n">
        <f aca="false">+A7-$I$1</f>
        <v>-8579</v>
      </c>
      <c r="F7" s="0" t="n">
        <f aca="false">+E7/365</f>
        <v>-23.5041095890411</v>
      </c>
      <c r="G7" s="16" t="n">
        <f aca="false">+F7*D7*C7*1</f>
        <v>-51.2695142465754</v>
      </c>
      <c r="H7" s="16" t="n">
        <f aca="false">+G7*1.645</f>
        <v>-84.3383509356165</v>
      </c>
      <c r="I7" s="16" t="n">
        <f aca="false">+G7*1.96</f>
        <v>-100.488247923288</v>
      </c>
      <c r="J7" s="17" t="n">
        <f aca="false">ABS(G7*$B7*10000)</f>
        <v>130019488.129315</v>
      </c>
      <c r="K7" s="17" t="n">
        <f aca="false">ABS(H7*$B7*10000)</f>
        <v>213882057.972723</v>
      </c>
      <c r="L7" s="17" t="n">
        <f aca="false">ABS(I7*$B7*10000)</f>
        <v>254838196.733458</v>
      </c>
    </row>
    <row r="8" customFormat="false" ht="12.75" hidden="false" customHeight="false" outlineLevel="0" collapsed="false">
      <c r="A8" s="11" t="n">
        <v>37377</v>
      </c>
      <c r="B8" s="12" t="n">
        <f aca="false">'Positions-ENA'!C10</f>
        <v>329</v>
      </c>
      <c r="C8" s="13" t="n">
        <f aca="false">VLOOKUP(A8,[1]Curves!$C$17:$F$377,3,FALSE())</f>
        <v>3.343</v>
      </c>
      <c r="D8" s="14" t="n">
        <v>0.44</v>
      </c>
      <c r="E8" s="15" t="n">
        <f aca="false">+A8-$I$1</f>
        <v>-8549</v>
      </c>
      <c r="F8" s="0" t="n">
        <f aca="false">+E8/365</f>
        <v>-23.4219178082192</v>
      </c>
      <c r="G8" s="16" t="n">
        <f aca="false">+F8*D8*C8*1</f>
        <v>-34.4517673424658</v>
      </c>
      <c r="H8" s="16" t="n">
        <f aca="false">+G8*1.645</f>
        <v>-56.6731572783562</v>
      </c>
      <c r="I8" s="16" t="n">
        <f aca="false">+G8*1.96</f>
        <v>-67.5254639912329</v>
      </c>
      <c r="J8" s="17" t="n">
        <f aca="false">ABS(G8*$B8*10000)</f>
        <v>113346314.556712</v>
      </c>
      <c r="K8" s="17" t="n">
        <f aca="false">ABS(H8*$B8*10000)</f>
        <v>186454687.445792</v>
      </c>
      <c r="L8" s="17" t="n">
        <f aca="false">ABS(I8*$B8*10000)</f>
        <v>222158776.531156</v>
      </c>
    </row>
    <row r="9" customFormat="false" ht="12.75" hidden="false" customHeight="false" outlineLevel="0" collapsed="false">
      <c r="A9" s="11" t="n">
        <v>37408</v>
      </c>
      <c r="B9" s="12" t="n">
        <f aca="false">'Positions-ENA'!C11</f>
        <v>299.4</v>
      </c>
      <c r="C9" s="13" t="n">
        <f aca="false">VLOOKUP(A9,[1]Curves!$C$17:$F$377,3,FALSE())</f>
        <v>3.368</v>
      </c>
      <c r="D9" s="14" t="n">
        <v>0.41</v>
      </c>
      <c r="E9" s="15" t="n">
        <f aca="false">+A9-$I$1</f>
        <v>-8518</v>
      </c>
      <c r="F9" s="0" t="n">
        <f aca="false">+E9/365</f>
        <v>-23.3369863013699</v>
      </c>
      <c r="G9" s="16" t="n">
        <f aca="false">+F9*D9*C9*1</f>
        <v>-32.2255776438356</v>
      </c>
      <c r="H9" s="16" t="n">
        <f aca="false">+G9*1.645</f>
        <v>-53.0110752241096</v>
      </c>
      <c r="I9" s="16" t="n">
        <f aca="false">+G9*1.96</f>
        <v>-63.1621321819178</v>
      </c>
      <c r="J9" s="17" t="n">
        <f aca="false">ABS(G9*$B9*10000)</f>
        <v>96483379.4656438</v>
      </c>
      <c r="K9" s="17" t="n">
        <f aca="false">ABS(H9*$B9*10000)</f>
        <v>158715159.220984</v>
      </c>
      <c r="L9" s="17" t="n">
        <f aca="false">ABS(I9*$B9*10000)</f>
        <v>189107423.752662</v>
      </c>
    </row>
    <row r="10" customFormat="false" ht="12.75" hidden="false" customHeight="false" outlineLevel="0" collapsed="false">
      <c r="A10" s="11" t="n">
        <v>37438</v>
      </c>
      <c r="B10" s="12" t="n">
        <f aca="false">'Positions-ENA'!C12</f>
        <v>344.2</v>
      </c>
      <c r="C10" s="13" t="n">
        <f aca="false">VLOOKUP(A10,[1]Curves!$C$17:$F$377,3,FALSE())</f>
        <v>3.398</v>
      </c>
      <c r="D10" s="14" t="n">
        <v>0.42</v>
      </c>
      <c r="E10" s="15" t="n">
        <f aca="false">+A10-$I$1</f>
        <v>-8488</v>
      </c>
      <c r="F10" s="0" t="n">
        <f aca="false">+E10/365</f>
        <v>-23.2547945205479</v>
      </c>
      <c r="G10" s="16" t="n">
        <f aca="false">+F10*D10*C10*1</f>
        <v>-33.1883125479452</v>
      </c>
      <c r="H10" s="16" t="n">
        <f aca="false">+G10*1.645</f>
        <v>-54.5947741413699</v>
      </c>
      <c r="I10" s="16" t="n">
        <f aca="false">+G10*1.96</f>
        <v>-65.0490925939726</v>
      </c>
      <c r="J10" s="17" t="n">
        <f aca="false">ABS(G10*$B10*10000)</f>
        <v>114234171.790027</v>
      </c>
      <c r="K10" s="17" t="n">
        <f aca="false">ABS(H10*$B10*10000)</f>
        <v>187915212.594595</v>
      </c>
      <c r="L10" s="17" t="n">
        <f aca="false">ABS(I10*$B10*10000)</f>
        <v>223898976.708454</v>
      </c>
    </row>
    <row r="11" customFormat="false" ht="12.75" hidden="false" customHeight="false" outlineLevel="0" collapsed="false">
      <c r="A11" s="11" t="n">
        <v>37469</v>
      </c>
      <c r="B11" s="12" t="n">
        <f aca="false">'Positions-ENA'!C13</f>
        <v>354.1</v>
      </c>
      <c r="C11" s="13" t="n">
        <f aca="false">VLOOKUP(A11,[1]Curves!$C$17:$F$377,3,FALSE())</f>
        <v>3.424</v>
      </c>
      <c r="D11" s="14" t="n">
        <v>0.42</v>
      </c>
      <c r="E11" s="15" t="n">
        <f aca="false">+A11-$I$1</f>
        <v>-8457</v>
      </c>
      <c r="F11" s="0" t="n">
        <f aca="false">+E11/365</f>
        <v>-23.1698630136986</v>
      </c>
      <c r="G11" s="16" t="n">
        <f aca="false">+F11*D11*C11*1</f>
        <v>-33.3201166027397</v>
      </c>
      <c r="H11" s="16" t="n">
        <f aca="false">+G11*1.645</f>
        <v>-54.8115918115069</v>
      </c>
      <c r="I11" s="16" t="n">
        <f aca="false">+G11*1.96</f>
        <v>-65.3074285413699</v>
      </c>
      <c r="J11" s="17" t="n">
        <f aca="false">ABS(G11*$B11*10000)</f>
        <v>117986532.890301</v>
      </c>
      <c r="K11" s="17" t="n">
        <f aca="false">ABS(H11*$B11*10000)</f>
        <v>194087846.604546</v>
      </c>
      <c r="L11" s="17" t="n">
        <f aca="false">ABS(I11*$B11*10000)</f>
        <v>231253604.464991</v>
      </c>
    </row>
    <row r="12" customFormat="false" ht="12.75" hidden="false" customHeight="false" outlineLevel="0" collapsed="false">
      <c r="A12" s="11" t="n">
        <v>37500</v>
      </c>
      <c r="B12" s="12" t="n">
        <f aca="false">'Positions-ENA'!C14</f>
        <v>342.4</v>
      </c>
      <c r="C12" s="13" t="n">
        <f aca="false">VLOOKUP(A12,[1]Curves!$C$17:$F$377,3,FALSE())</f>
        <v>3.419</v>
      </c>
      <c r="D12" s="14" t="n">
        <v>0.42</v>
      </c>
      <c r="E12" s="15" t="n">
        <f aca="false">+A12-$I$1</f>
        <v>-8426</v>
      </c>
      <c r="F12" s="0" t="n">
        <f aca="false">+E12/365</f>
        <v>-23.0849315068493</v>
      </c>
      <c r="G12" s="16" t="n">
        <f aca="false">+F12*D12*C12*1</f>
        <v>-33.1494999452055</v>
      </c>
      <c r="H12" s="16" t="n">
        <f aca="false">+G12*1.645</f>
        <v>-54.530927409863</v>
      </c>
      <c r="I12" s="16" t="n">
        <f aca="false">+G12*1.96</f>
        <v>-64.9730198926027</v>
      </c>
      <c r="J12" s="17" t="n">
        <f aca="false">ABS(G12*$B12*10000)</f>
        <v>113503887.812384</v>
      </c>
      <c r="K12" s="17" t="n">
        <f aca="false">ABS(H12*$B12*10000)</f>
        <v>186713895.451371</v>
      </c>
      <c r="L12" s="17" t="n">
        <f aca="false">ABS(I12*$B12*10000)</f>
        <v>222467620.112272</v>
      </c>
    </row>
    <row r="13" customFormat="false" ht="12.75" hidden="false" customHeight="false" outlineLevel="0" collapsed="false">
      <c r="A13" s="11" t="n">
        <v>37530</v>
      </c>
      <c r="B13" s="12" t="n">
        <f aca="false">'Positions-ENA'!C15</f>
        <v>326.9</v>
      </c>
      <c r="C13" s="13" t="n">
        <f aca="false">VLOOKUP(A13,[1]Curves!$C$17:$F$377,3,FALSE())</f>
        <v>3.424</v>
      </c>
      <c r="D13" s="14" t="n">
        <v>0.42</v>
      </c>
      <c r="E13" s="15" t="n">
        <f aca="false">+A13-$I$1</f>
        <v>-8396</v>
      </c>
      <c r="F13" s="0" t="n">
        <f aca="false">+E13/365</f>
        <v>-23.0027397260274</v>
      </c>
      <c r="G13" s="16" t="n">
        <f aca="false">+F13*D13*C13*1</f>
        <v>-33.0797799452055</v>
      </c>
      <c r="H13" s="16" t="n">
        <f aca="false">+G13*1.645</f>
        <v>-54.416238009863</v>
      </c>
      <c r="I13" s="16" t="n">
        <f aca="false">+G13*1.96</f>
        <v>-64.8363686926028</v>
      </c>
      <c r="J13" s="17" t="n">
        <f aca="false">ABS(G13*$B13*10000)</f>
        <v>108137800.640877</v>
      </c>
      <c r="K13" s="17" t="n">
        <f aca="false">ABS(H13*$B13*10000)</f>
        <v>177886682.054242</v>
      </c>
      <c r="L13" s="17" t="n">
        <f aca="false">ABS(I13*$B13*10000)</f>
        <v>211950089.256118</v>
      </c>
    </row>
    <row r="14" customFormat="false" ht="12.75" hidden="false" customHeight="false" outlineLevel="0" collapsed="false">
      <c r="A14" s="11" t="n">
        <v>37561</v>
      </c>
      <c r="B14" s="12" t="n">
        <f aca="false">'Positions-ENA'!C16</f>
        <v>329.3</v>
      </c>
      <c r="C14" s="13" t="n">
        <f aca="false">VLOOKUP(A14,[1]Curves!$C$17:$F$377,3,FALSE())</f>
        <v>3.649</v>
      </c>
      <c r="D14" s="14" t="n">
        <v>0.43</v>
      </c>
      <c r="E14" s="15" t="n">
        <f aca="false">+A14-$I$1</f>
        <v>-8365</v>
      </c>
      <c r="F14" s="0" t="n">
        <f aca="false">+E14/365</f>
        <v>-22.9178082191781</v>
      </c>
      <c r="G14" s="16" t="n">
        <f aca="false">+F14*D14*C14*1</f>
        <v>-35.9596453424658</v>
      </c>
      <c r="H14" s="16" t="n">
        <f aca="false">+G14*1.645</f>
        <v>-59.1536165883562</v>
      </c>
      <c r="I14" s="16" t="n">
        <f aca="false">+G14*1.96</f>
        <v>-70.4809048712329</v>
      </c>
      <c r="J14" s="17" t="n">
        <f aca="false">ABS(G14*$B14*10000)</f>
        <v>118415112.11274</v>
      </c>
      <c r="K14" s="17" t="n">
        <f aca="false">ABS(H14*$B14*10000)</f>
        <v>194792859.425457</v>
      </c>
      <c r="L14" s="17" t="n">
        <f aca="false">ABS(I14*$B14*10000)</f>
        <v>232093619.74097</v>
      </c>
    </row>
    <row r="15" customFormat="false" ht="12.75" hidden="false" customHeight="false" outlineLevel="0" collapsed="false">
      <c r="A15" s="11" t="n">
        <v>37591</v>
      </c>
      <c r="B15" s="12" t="n">
        <f aca="false">'Positions-ENA'!C17</f>
        <v>348.5</v>
      </c>
      <c r="C15" s="13" t="n">
        <f aca="false">VLOOKUP(A15,[1]Curves!$C$17:$F$377,3,FALSE())</f>
        <v>3.871</v>
      </c>
      <c r="D15" s="14" t="n">
        <v>0.45</v>
      </c>
      <c r="E15" s="15" t="n">
        <f aca="false">+A15-$I$1</f>
        <v>-8335</v>
      </c>
      <c r="F15" s="0" t="n">
        <f aca="false">+E15/365</f>
        <v>-22.8356164383562</v>
      </c>
      <c r="G15" s="16" t="n">
        <f aca="false">+F15*D15*C15*1</f>
        <v>-39.7785020547945</v>
      </c>
      <c r="H15" s="16" t="n">
        <f aca="false">+G15*1.645</f>
        <v>-65.435635880137</v>
      </c>
      <c r="I15" s="16" t="n">
        <f aca="false">+G15*1.96</f>
        <v>-77.9658640273973</v>
      </c>
      <c r="J15" s="17" t="n">
        <f aca="false">ABS(G15*$B15*10000)</f>
        <v>138628079.660959</v>
      </c>
      <c r="K15" s="17" t="n">
        <f aca="false">ABS(H15*$B15*10000)</f>
        <v>228043191.042277</v>
      </c>
      <c r="L15" s="17" t="n">
        <f aca="false">ABS(I15*$B15*10000)</f>
        <v>271711036.13548</v>
      </c>
    </row>
    <row r="16" customFormat="false" ht="12.75" hidden="false" customHeight="false" outlineLevel="0" collapsed="false">
      <c r="A16" s="6"/>
      <c r="B16" s="18" t="n">
        <v>0</v>
      </c>
      <c r="C16" s="19"/>
      <c r="D16" s="14"/>
      <c r="E16" s="15"/>
      <c r="G16" s="19"/>
      <c r="H16" s="19"/>
      <c r="I16" s="19"/>
      <c r="J16" s="20"/>
      <c r="K16" s="20"/>
      <c r="L16" s="20"/>
    </row>
    <row r="17" customFormat="false" ht="27" hidden="false" customHeight="false" outlineLevel="0" collapsed="false">
      <c r="A17" s="21" t="s">
        <v>13</v>
      </c>
      <c r="B17" s="22" t="n">
        <f aca="false">SUM(B7:B16)</f>
        <v>2927.4</v>
      </c>
      <c r="C17" s="19"/>
      <c r="D17" s="14"/>
      <c r="E17" s="15"/>
      <c r="G17" s="19"/>
      <c r="H17" s="19"/>
      <c r="I17" s="19"/>
      <c r="J17" s="23" t="n">
        <f aca="false">SUM(J7:J16)</f>
        <v>1050754767.05896</v>
      </c>
      <c r="K17" s="23" t="n">
        <f aca="false">SUM(K7:K16)</f>
        <v>1728491591.81199</v>
      </c>
      <c r="L17" s="23" t="n">
        <f aca="false">SUM(L7:L16)</f>
        <v>2059479343.43556</v>
      </c>
    </row>
    <row r="18" customFormat="false" ht="12.75" hidden="false" customHeight="false" outlineLevel="0" collapsed="false">
      <c r="A18" s="11"/>
      <c r="B18" s="18" t="n">
        <v>0</v>
      </c>
      <c r="C18" s="19"/>
      <c r="D18" s="14"/>
      <c r="E18" s="15"/>
      <c r="G18" s="19"/>
      <c r="H18" s="19"/>
      <c r="I18" s="19"/>
      <c r="J18" s="20"/>
      <c r="K18" s="20"/>
      <c r="L18" s="20"/>
    </row>
    <row r="19" customFormat="false" ht="12.75" hidden="false" customHeight="false" outlineLevel="0" collapsed="false">
      <c r="A19" s="11" t="s">
        <v>14</v>
      </c>
      <c r="B19" s="12" t="n">
        <f aca="false">'Positions-ENA'!C33</f>
        <v>2115</v>
      </c>
      <c r="C19" s="24" t="n">
        <f aca="false">AVERAGE([1]Curves!$E$26:$E$37)</f>
        <v>3.69808333333333</v>
      </c>
      <c r="D19" s="14" t="n">
        <v>0.38</v>
      </c>
      <c r="E19" s="15" t="n">
        <f aca="false">+E15+180</f>
        <v>-8155</v>
      </c>
      <c r="F19" s="0" t="n">
        <f aca="false">+E19/365</f>
        <v>-22.3424657534247</v>
      </c>
      <c r="G19" s="16" t="n">
        <f aca="false">+F19*D19*C19*1</f>
        <v>-31.397234086758</v>
      </c>
      <c r="H19" s="16" t="n">
        <f aca="false">+G19*1.645</f>
        <v>-51.6484500727169</v>
      </c>
      <c r="I19" s="16" t="n">
        <f aca="false">+G19*1.96</f>
        <v>-61.5385788100457</v>
      </c>
      <c r="J19" s="17" t="n">
        <f aca="false">ABS(G19*$B19*10000)</f>
        <v>664051500.934932</v>
      </c>
      <c r="K19" s="17" t="n">
        <f aca="false">ABS(H19*$B19*10000)</f>
        <v>1092364719.03796</v>
      </c>
      <c r="L19" s="17" t="n">
        <f aca="false">ABS(I19*$B19*10000)</f>
        <v>1301540941.83247</v>
      </c>
    </row>
    <row r="20" customFormat="false" ht="12.75" hidden="true" customHeight="false" outlineLevel="0" collapsed="false">
      <c r="A20" s="25" t="s">
        <v>15</v>
      </c>
      <c r="B20" s="26" t="n">
        <v>-1303.4409</v>
      </c>
      <c r="C20" s="16" t="n">
        <v>3.4</v>
      </c>
      <c r="D20" s="14" t="n">
        <v>0.31</v>
      </c>
      <c r="E20" s="15" t="n">
        <f aca="false">+E19+360</f>
        <v>-7795</v>
      </c>
      <c r="F20" s="0" t="n">
        <f aca="false">+E20/365</f>
        <v>-21.3561643835616</v>
      </c>
      <c r="G20" s="19" t="n">
        <f aca="false">+F20*D20*C20*1</f>
        <v>-22.509397260274</v>
      </c>
      <c r="H20" s="19" t="n">
        <f aca="false">+G20*1.645</f>
        <v>-37.0279584931507</v>
      </c>
      <c r="I20" s="19" t="n">
        <f aca="false">+G20*1.96</f>
        <v>-44.118418630137</v>
      </c>
      <c r="J20" s="27" t="n">
        <f aca="false">+G20*$B20*10000</f>
        <v>293396690.23389</v>
      </c>
      <c r="K20" s="28" t="n">
        <f aca="false">+H20*$B20*10000</f>
        <v>482637555.43475</v>
      </c>
      <c r="L20" s="28" t="n">
        <f aca="false">+I20*$B20*10000</f>
        <v>575057512.858425</v>
      </c>
    </row>
    <row r="21" customFormat="false" ht="12.75" hidden="true" customHeight="false" outlineLevel="0" collapsed="false">
      <c r="A21" s="25" t="s">
        <v>16</v>
      </c>
      <c r="B21" s="26" t="n">
        <v>-734.9284</v>
      </c>
      <c r="C21" s="16" t="n">
        <v>3.5</v>
      </c>
      <c r="D21" s="14" t="n">
        <v>0.28</v>
      </c>
      <c r="E21" s="15" t="n">
        <f aca="false">+E20+360</f>
        <v>-7435</v>
      </c>
      <c r="F21" s="0" t="n">
        <f aca="false">+E21/365</f>
        <v>-20.3698630136986</v>
      </c>
      <c r="G21" s="19" t="n">
        <f aca="false">+F21*D21*C21*1</f>
        <v>-19.9624657534247</v>
      </c>
      <c r="H21" s="19" t="n">
        <f aca="false">+G21*1.645</f>
        <v>-32.8382561643836</v>
      </c>
      <c r="I21" s="19" t="n">
        <f aca="false">+G21*1.96</f>
        <v>-39.1264328767123</v>
      </c>
      <c r="J21" s="27" t="n">
        <f aca="false">+G21*$B21*10000</f>
        <v>146709830.162192</v>
      </c>
      <c r="K21" s="28" t="n">
        <f aca="false">+H21*$B21*10000</f>
        <v>241337670.616806</v>
      </c>
      <c r="L21" s="28" t="n">
        <f aca="false">+I21*$B21*10000</f>
        <v>287551267.117896</v>
      </c>
    </row>
    <row r="22" customFormat="false" ht="12.75" hidden="true" customHeight="false" outlineLevel="0" collapsed="false">
      <c r="A22" s="25" t="s">
        <v>17</v>
      </c>
      <c r="B22" s="26" t="n">
        <v>-257.5453</v>
      </c>
      <c r="C22" s="16" t="n">
        <v>3.6</v>
      </c>
      <c r="D22" s="14" t="n">
        <v>0.2</v>
      </c>
      <c r="E22" s="15" t="n">
        <f aca="false">+E21+360</f>
        <v>-7075</v>
      </c>
      <c r="F22" s="0" t="n">
        <f aca="false">+E22/365</f>
        <v>-19.3835616438356</v>
      </c>
      <c r="G22" s="19" t="n">
        <f aca="false">+F22*D22*C22*1</f>
        <v>-13.9561643835616</v>
      </c>
      <c r="H22" s="19" t="n">
        <f aca="false">+G22*1.645</f>
        <v>-22.9578904109589</v>
      </c>
      <c r="I22" s="19" t="n">
        <f aca="false">+G22*1.96</f>
        <v>-27.3540821917808</v>
      </c>
      <c r="J22" s="27" t="n">
        <f aca="false">+G22*$B22*10000</f>
        <v>35943445.430137</v>
      </c>
      <c r="K22" s="28" t="n">
        <f aca="false">+H22*$B22*10000</f>
        <v>59126967.7325753</v>
      </c>
      <c r="L22" s="28" t="n">
        <f aca="false">+I22*$B22*10000</f>
        <v>70449153.0430685</v>
      </c>
    </row>
    <row r="23" customFormat="false" ht="12.75" hidden="false" customHeight="false" outlineLevel="0" collapsed="false">
      <c r="A23" s="25" t="s">
        <v>18</v>
      </c>
      <c r="B23" s="12" t="n">
        <f aca="false">'Positions-ENA'!C35</f>
        <v>2616.2</v>
      </c>
      <c r="C23" s="24" t="n">
        <f aca="false">AVERAGE([1]Curves!$E$38:$E$289)</f>
        <v>4.56358531746032</v>
      </c>
      <c r="D23" s="14" t="n">
        <v>0.16</v>
      </c>
      <c r="E23" s="29"/>
    </row>
    <row r="24" customFormat="false" ht="12.75" hidden="false" customHeight="false" outlineLevel="0" collapsed="false">
      <c r="A24" s="6"/>
      <c r="B24" s="18" t="n">
        <v>0</v>
      </c>
      <c r="C24" s="19"/>
      <c r="J24" s="30"/>
      <c r="K24" s="30"/>
      <c r="L24" s="30"/>
    </row>
    <row r="25" customFormat="false" ht="13.5" hidden="false" customHeight="false" outlineLevel="0" collapsed="false">
      <c r="A25" s="31" t="s">
        <v>19</v>
      </c>
      <c r="B25" s="32" t="n">
        <f aca="false">B17+B19+B23</f>
        <v>7658.6</v>
      </c>
      <c r="J25" s="33"/>
      <c r="K25" s="33"/>
      <c r="L25" s="33"/>
    </row>
    <row r="26" customFormat="false" ht="12.75" hidden="false" customHeight="false" outlineLevel="0" collapsed="false">
      <c r="J26" s="30"/>
      <c r="K26" s="30"/>
      <c r="L26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&amp;L&amp;F, &amp;A&amp;R&amp;D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4" min="4" style="0" width="11.99"/>
    <col collapsed="false" customWidth="true" hidden="false" outlineLevel="0" max="5" min="5" style="0" width="10.28"/>
    <col collapsed="false" customWidth="false" hidden="true" outlineLevel="0" max="6" min="6" style="0" width="9.06"/>
    <col collapsed="false" customWidth="true" hidden="false" outlineLevel="0" max="7" min="7" style="0" width="11.13"/>
    <col collapsed="false" customWidth="true" hidden="false" outlineLevel="0" max="8" min="8" style="0" width="11.42"/>
    <col collapsed="false" customWidth="true" hidden="false" outlineLevel="0" max="9" min="9" style="0" width="11.28"/>
    <col collapsed="false" customWidth="true" hidden="false" outlineLevel="0" max="10" min="10" style="0" width="14.7"/>
    <col collapsed="false" customWidth="true" hidden="false" outlineLevel="0" max="12" min="11" style="0" width="16.28"/>
  </cols>
  <sheetData>
    <row r="1" customFormat="false" ht="15.75" hidden="false" customHeight="false" outlineLevel="0" collapsed="false">
      <c r="A1" s="3" t="s">
        <v>21</v>
      </c>
      <c r="I1" s="2" t="n">
        <f aca="true">TODAY()</f>
        <v>45926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2</v>
      </c>
    </row>
    <row r="4" customFormat="false" ht="15.75" hidden="false" customHeight="false" outlineLevel="0" collapsed="false">
      <c r="A4" s="4" t="s">
        <v>22</v>
      </c>
      <c r="B4" s="5"/>
    </row>
    <row r="5" customFormat="false" ht="63.75" hidden="false" customHeight="false" outlineLevel="0" collapsed="false">
      <c r="A5" s="6"/>
      <c r="B5" s="7" t="s">
        <v>3</v>
      </c>
      <c r="C5" s="8" t="s">
        <v>4</v>
      </c>
      <c r="D5" s="8" t="s">
        <v>5</v>
      </c>
      <c r="E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</row>
    <row r="6" customFormat="false" ht="12.75" hidden="false" customHeight="false" outlineLevel="0" collapsed="false">
      <c r="A6" s="6"/>
      <c r="B6" s="10"/>
    </row>
    <row r="7" customFormat="false" ht="12.75" hidden="false" customHeight="false" outlineLevel="0" collapsed="false">
      <c r="A7" s="11" t="n">
        <v>37347</v>
      </c>
      <c r="B7" s="12" t="n">
        <v>-232.2903677199</v>
      </c>
      <c r="C7" s="13" t="n">
        <f aca="false">VLOOKUP(A7,[1]Curves!$C$17:$F$377,3,FALSE())</f>
        <v>3.305</v>
      </c>
      <c r="D7" s="14" t="n">
        <v>0.66</v>
      </c>
      <c r="E7" s="15" t="n">
        <f aca="false">+A7-$I$1</f>
        <v>-8579</v>
      </c>
      <c r="F7" s="0" t="n">
        <f aca="false">+E7/365</f>
        <v>-23.5041095890411</v>
      </c>
      <c r="G7" s="16" t="n">
        <f aca="false">+F7*D7*C7*1</f>
        <v>-51.2695142465754</v>
      </c>
      <c r="H7" s="16" t="n">
        <f aca="false">+G7*1.645</f>
        <v>-84.3383509356165</v>
      </c>
      <c r="I7" s="16" t="n">
        <f aca="false">+G7*1.96</f>
        <v>-100.488247923288</v>
      </c>
      <c r="J7" s="17" t="n">
        <f aca="false">ABS(G7*$B7*10000)</f>
        <v>119094143.171576</v>
      </c>
      <c r="K7" s="17" t="n">
        <f aca="false">ABS(H7*$B7*10000)</f>
        <v>195909865.517243</v>
      </c>
      <c r="L7" s="17" t="n">
        <f aca="false">ABS(I7*$B7*10000)</f>
        <v>233424520.61629</v>
      </c>
    </row>
    <row r="8" customFormat="false" ht="12.75" hidden="false" customHeight="false" outlineLevel="0" collapsed="false">
      <c r="A8" s="11" t="n">
        <v>37377</v>
      </c>
      <c r="B8" s="12" t="n">
        <v>-159.629803646</v>
      </c>
      <c r="C8" s="13" t="n">
        <f aca="false">VLOOKUP(A8,[1]Curves!$C$17:$F$377,3,FALSE())</f>
        <v>3.343</v>
      </c>
      <c r="D8" s="14" t="n">
        <v>0.44</v>
      </c>
      <c r="E8" s="15" t="n">
        <f aca="false">+A8-$I$1</f>
        <v>-8549</v>
      </c>
      <c r="F8" s="0" t="n">
        <f aca="false">+E8/365</f>
        <v>-23.4219178082192</v>
      </c>
      <c r="G8" s="16" t="n">
        <f aca="false">+F8*D8*C8*1</f>
        <v>-34.4517673424658</v>
      </c>
      <c r="H8" s="16" t="n">
        <f aca="false">+G8*1.645</f>
        <v>-56.6731572783562</v>
      </c>
      <c r="I8" s="16" t="n">
        <f aca="false">+G8*1.96</f>
        <v>-67.5254639912329</v>
      </c>
      <c r="J8" s="17" t="n">
        <f aca="false">ABS(G8*$B8*10000)</f>
        <v>54995288.5613548</v>
      </c>
      <c r="K8" s="17" t="n">
        <f aca="false">ABS(H8*$B8*10000)</f>
        <v>90467249.6834287</v>
      </c>
      <c r="L8" s="17" t="n">
        <f aca="false">ABS(I8*$B8*10000)</f>
        <v>107790765.580255</v>
      </c>
    </row>
    <row r="9" customFormat="false" ht="12.75" hidden="false" customHeight="false" outlineLevel="0" collapsed="false">
      <c r="A9" s="11" t="n">
        <v>37408</v>
      </c>
      <c r="B9" s="12" t="n">
        <v>-105.2730722144</v>
      </c>
      <c r="C9" s="13" t="n">
        <f aca="false">VLOOKUP(A9,[1]Curves!$C$17:$F$377,3,FALSE())</f>
        <v>3.368</v>
      </c>
      <c r="D9" s="14" t="n">
        <v>0.41</v>
      </c>
      <c r="E9" s="15" t="n">
        <f aca="false">+A9-$I$1</f>
        <v>-8518</v>
      </c>
      <c r="F9" s="0" t="n">
        <f aca="false">+E9/365</f>
        <v>-23.3369863013699</v>
      </c>
      <c r="G9" s="16" t="n">
        <f aca="false">+F9*D9*C9*1</f>
        <v>-32.2255776438356</v>
      </c>
      <c r="H9" s="16" t="n">
        <f aca="false">+G9*1.645</f>
        <v>-53.0110752241096</v>
      </c>
      <c r="I9" s="16" t="n">
        <f aca="false">+G9*1.96</f>
        <v>-63.1621321819178</v>
      </c>
      <c r="J9" s="17" t="n">
        <f aca="false">ABS(G9*$B9*10000)</f>
        <v>33924855.6245026</v>
      </c>
      <c r="K9" s="17" t="n">
        <f aca="false">ABS(H9*$B9*10000)</f>
        <v>55806387.5023068</v>
      </c>
      <c r="L9" s="17" t="n">
        <f aca="false">ABS(I9*$B9*10000)</f>
        <v>66492717.0240251</v>
      </c>
    </row>
    <row r="10" customFormat="false" ht="12.75" hidden="false" customHeight="false" outlineLevel="0" collapsed="false">
      <c r="A10" s="11" t="n">
        <v>37438</v>
      </c>
      <c r="B10" s="12" t="n">
        <v>-89.8532670188</v>
      </c>
      <c r="C10" s="13" t="n">
        <f aca="false">VLOOKUP(A10,[1]Curves!$C$17:$F$377,3,FALSE())</f>
        <v>3.398</v>
      </c>
      <c r="D10" s="14" t="n">
        <v>0.42</v>
      </c>
      <c r="E10" s="15" t="n">
        <f aca="false">+A10-$I$1</f>
        <v>-8488</v>
      </c>
      <c r="F10" s="0" t="n">
        <f aca="false">+E10/365</f>
        <v>-23.2547945205479</v>
      </c>
      <c r="G10" s="16" t="n">
        <f aca="false">+F10*D10*C10*1</f>
        <v>-33.1883125479452</v>
      </c>
      <c r="H10" s="16" t="n">
        <f aca="false">+G10*1.645</f>
        <v>-54.5947741413699</v>
      </c>
      <c r="I10" s="16" t="n">
        <f aca="false">+G10*1.96</f>
        <v>-65.0490925939726</v>
      </c>
      <c r="J10" s="17" t="n">
        <f aca="false">ABS(G10*$B10*10000)</f>
        <v>29820783.0927391</v>
      </c>
      <c r="K10" s="17" t="n">
        <f aca="false">ABS(H10*$B10*10000)</f>
        <v>49055188.1875559</v>
      </c>
      <c r="L10" s="17" t="n">
        <f aca="false">ABS(I10*$B10*10000)</f>
        <v>58448734.8617687</v>
      </c>
    </row>
    <row r="11" customFormat="false" ht="12.75" hidden="false" customHeight="false" outlineLevel="0" collapsed="false">
      <c r="A11" s="11" t="n">
        <v>37469</v>
      </c>
      <c r="B11" s="12" t="n">
        <v>-85.8066435156</v>
      </c>
      <c r="C11" s="13" t="n">
        <f aca="false">VLOOKUP(A11,[1]Curves!$C$17:$F$377,3,FALSE())</f>
        <v>3.424</v>
      </c>
      <c r="D11" s="14" t="n">
        <v>0.42</v>
      </c>
      <c r="E11" s="15" t="n">
        <f aca="false">+A11-$I$1</f>
        <v>-8457</v>
      </c>
      <c r="F11" s="0" t="n">
        <f aca="false">+E11/365</f>
        <v>-23.1698630136986</v>
      </c>
      <c r="G11" s="16" t="n">
        <f aca="false">+F11*D11*C11*1</f>
        <v>-33.3201166027397</v>
      </c>
      <c r="H11" s="16" t="n">
        <f aca="false">+G11*1.645</f>
        <v>-54.8115918115069</v>
      </c>
      <c r="I11" s="16" t="n">
        <f aca="false">+G11*1.96</f>
        <v>-65.3074285413699</v>
      </c>
      <c r="J11" s="17" t="n">
        <f aca="false">ABS(G11*$B11*10000)</f>
        <v>28590873.6722951</v>
      </c>
      <c r="K11" s="17" t="n">
        <f aca="false">ABS(H11*$B11*10000)</f>
        <v>47031987.1909255</v>
      </c>
      <c r="L11" s="17" t="n">
        <f aca="false">ABS(I11*$B11*10000)</f>
        <v>56038112.3976985</v>
      </c>
    </row>
    <row r="12" customFormat="false" ht="12.75" hidden="false" customHeight="false" outlineLevel="0" collapsed="false">
      <c r="A12" s="11" t="n">
        <v>37500</v>
      </c>
      <c r="B12" s="12" t="n">
        <v>-87.3319979079</v>
      </c>
      <c r="C12" s="13" t="n">
        <f aca="false">VLOOKUP(A12,[1]Curves!$C$17:$F$377,3,FALSE())</f>
        <v>3.419</v>
      </c>
      <c r="D12" s="14" t="n">
        <v>0.42</v>
      </c>
      <c r="E12" s="15" t="n">
        <f aca="false">+A12-$I$1</f>
        <v>-8426</v>
      </c>
      <c r="F12" s="0" t="n">
        <f aca="false">+E12/365</f>
        <v>-23.0849315068493</v>
      </c>
      <c r="G12" s="16" t="n">
        <f aca="false">+F12*D12*C12*1</f>
        <v>-33.1494999452055</v>
      </c>
      <c r="H12" s="16" t="n">
        <f aca="false">+G12*1.645</f>
        <v>-54.530927409863</v>
      </c>
      <c r="I12" s="16" t="n">
        <f aca="false">+G12*1.96</f>
        <v>-64.9730198926027</v>
      </c>
      <c r="J12" s="17" t="n">
        <f aca="false">ABS(G12*$B12*10000)</f>
        <v>28950120.5986262</v>
      </c>
      <c r="K12" s="17" t="n">
        <f aca="false">ABS(H12*$B12*10000)</f>
        <v>47622948.38474</v>
      </c>
      <c r="L12" s="17" t="n">
        <f aca="false">ABS(I12*$B12*10000)</f>
        <v>56742236.3733073</v>
      </c>
    </row>
    <row r="13" customFormat="false" ht="12.75" hidden="false" customHeight="false" outlineLevel="0" collapsed="false">
      <c r="A13" s="11" t="n">
        <v>37530</v>
      </c>
      <c r="B13" s="12" t="n">
        <v>-114.7403898929</v>
      </c>
      <c r="C13" s="13" t="n">
        <f aca="false">VLOOKUP(A13,[1]Curves!$C$17:$F$377,3,FALSE())</f>
        <v>3.424</v>
      </c>
      <c r="D13" s="14" t="n">
        <v>0.42</v>
      </c>
      <c r="E13" s="15" t="n">
        <f aca="false">+A13-$I$1</f>
        <v>-8396</v>
      </c>
      <c r="F13" s="0" t="n">
        <f aca="false">+E13/365</f>
        <v>-23.0027397260274</v>
      </c>
      <c r="G13" s="16" t="n">
        <f aca="false">+F13*D13*C13*1</f>
        <v>-33.0797799452055</v>
      </c>
      <c r="H13" s="16" t="n">
        <f aca="false">+G13*1.645</f>
        <v>-54.416238009863</v>
      </c>
      <c r="I13" s="16" t="n">
        <f aca="false">+G13*1.96</f>
        <v>-64.8363686926028</v>
      </c>
      <c r="J13" s="17" t="n">
        <f aca="false">ABS(G13*$B13*10000)</f>
        <v>37955868.4848421</v>
      </c>
      <c r="K13" s="17" t="n">
        <f aca="false">ABS(H13*$B13*10000)</f>
        <v>62437403.6575653</v>
      </c>
      <c r="L13" s="17" t="n">
        <f aca="false">ABS(I13*$B13*10000)</f>
        <v>74393502.2302905</v>
      </c>
    </row>
    <row r="14" customFormat="false" ht="12.75" hidden="false" customHeight="false" outlineLevel="0" collapsed="false">
      <c r="A14" s="11" t="n">
        <v>37561</v>
      </c>
      <c r="B14" s="12" t="n">
        <v>-142.3660592502</v>
      </c>
      <c r="C14" s="13" t="n">
        <f aca="false">VLOOKUP(A14,[1]Curves!$C$17:$F$377,3,FALSE())</f>
        <v>3.649</v>
      </c>
      <c r="D14" s="14" t="n">
        <v>0.43</v>
      </c>
      <c r="E14" s="15" t="n">
        <f aca="false">+A14-$I$1</f>
        <v>-8365</v>
      </c>
      <c r="F14" s="0" t="n">
        <f aca="false">+E14/365</f>
        <v>-22.9178082191781</v>
      </c>
      <c r="G14" s="16" t="n">
        <f aca="false">+F14*D14*C14*1</f>
        <v>-35.9596453424658</v>
      </c>
      <c r="H14" s="16" t="n">
        <f aca="false">+G14*1.645</f>
        <v>-59.1536165883562</v>
      </c>
      <c r="I14" s="16" t="n">
        <f aca="false">+G14*1.96</f>
        <v>-70.4809048712329</v>
      </c>
      <c r="J14" s="17" t="n">
        <f aca="false">ABS(G14*$B14*10000)</f>
        <v>51194329.9944166</v>
      </c>
      <c r="K14" s="17" t="n">
        <f aca="false">ABS(H14*$B14*10000)</f>
        <v>84214672.8408153</v>
      </c>
      <c r="L14" s="17" t="n">
        <f aca="false">ABS(I14*$B14*10000)</f>
        <v>100340886.789057</v>
      </c>
    </row>
    <row r="15" customFormat="false" ht="12.75" hidden="false" customHeight="false" outlineLevel="0" collapsed="false">
      <c r="A15" s="11" t="n">
        <v>37591</v>
      </c>
      <c r="B15" s="12" t="n">
        <v>-172.6245053556</v>
      </c>
      <c r="C15" s="13" t="n">
        <f aca="false">VLOOKUP(A15,[1]Curves!$C$17:$F$377,3,FALSE())</f>
        <v>3.871</v>
      </c>
      <c r="D15" s="14" t="n">
        <v>0.45</v>
      </c>
      <c r="E15" s="15" t="n">
        <f aca="false">+A15-$I$1</f>
        <v>-8335</v>
      </c>
      <c r="F15" s="0" t="n">
        <f aca="false">+E15/365</f>
        <v>-22.8356164383562</v>
      </c>
      <c r="G15" s="16" t="n">
        <f aca="false">+F15*D15*C15*1</f>
        <v>-39.7785020547945</v>
      </c>
      <c r="H15" s="16" t="n">
        <f aca="false">+G15*1.645</f>
        <v>-65.435635880137</v>
      </c>
      <c r="I15" s="16" t="n">
        <f aca="false">+G15*1.96</f>
        <v>-77.9658640273973</v>
      </c>
      <c r="J15" s="17" t="n">
        <f aca="false">ABS(G15*$B15*10000)</f>
        <v>68667442.4099562</v>
      </c>
      <c r="K15" s="17" t="n">
        <f aca="false">ABS(H15*$B15*10000)</f>
        <v>112957942.764378</v>
      </c>
      <c r="L15" s="17" t="n">
        <f aca="false">ABS(I15*$B15*10000)</f>
        <v>134588187.123514</v>
      </c>
    </row>
    <row r="16" customFormat="false" ht="12.75" hidden="false" customHeight="false" outlineLevel="0" collapsed="false">
      <c r="A16" s="6"/>
      <c r="B16" s="18" t="n">
        <v>0</v>
      </c>
      <c r="C16" s="19"/>
      <c r="D16" s="14"/>
      <c r="E16" s="15"/>
      <c r="G16" s="19"/>
      <c r="H16" s="19"/>
      <c r="I16" s="19"/>
      <c r="J16" s="20"/>
      <c r="K16" s="20"/>
      <c r="L16" s="20"/>
    </row>
    <row r="17" customFormat="false" ht="27" hidden="false" customHeight="false" outlineLevel="0" collapsed="false">
      <c r="A17" s="21" t="s">
        <v>13</v>
      </c>
      <c r="B17" s="22" t="n">
        <f aca="false">SUM(B7:B16)</f>
        <v>-1189.9161065213</v>
      </c>
      <c r="C17" s="19"/>
      <c r="D17" s="14"/>
      <c r="E17" s="15"/>
      <c r="G17" s="19"/>
      <c r="H17" s="19"/>
      <c r="I17" s="19"/>
      <c r="J17" s="23" t="n">
        <f aca="false">SUM(J7:J16)</f>
        <v>453193705.610309</v>
      </c>
      <c r="K17" s="23" t="n">
        <f aca="false">SUM(K7:K16)</f>
        <v>745503645.728959</v>
      </c>
      <c r="L17" s="23" t="n">
        <f aca="false">SUM(L7:L16)</f>
        <v>888259662.996206</v>
      </c>
    </row>
    <row r="18" customFormat="false" ht="12.75" hidden="false" customHeight="false" outlineLevel="0" collapsed="false">
      <c r="A18" s="11"/>
      <c r="B18" s="18" t="n">
        <v>0</v>
      </c>
      <c r="C18" s="19"/>
      <c r="D18" s="14"/>
      <c r="E18" s="15"/>
      <c r="G18" s="19"/>
      <c r="H18" s="19"/>
      <c r="I18" s="19"/>
      <c r="J18" s="20"/>
      <c r="K18" s="20"/>
      <c r="L18" s="20"/>
    </row>
    <row r="19" customFormat="false" ht="12.75" hidden="false" customHeight="false" outlineLevel="0" collapsed="false">
      <c r="A19" s="11" t="s">
        <v>14</v>
      </c>
      <c r="B19" s="12" t="n">
        <v>-1076.9915769668</v>
      </c>
      <c r="C19" s="24" t="n">
        <f aca="false">AVERAGE([1]Curves!$E$26:$E$37)</f>
        <v>3.69808333333333</v>
      </c>
      <c r="D19" s="14" t="n">
        <v>0.38</v>
      </c>
      <c r="E19" s="15" t="n">
        <f aca="false">+E15+180</f>
        <v>-8155</v>
      </c>
      <c r="F19" s="0" t="n">
        <f aca="false">+E19/365</f>
        <v>-22.3424657534247</v>
      </c>
      <c r="G19" s="16" t="n">
        <f aca="false">+F19*D19*C19*1</f>
        <v>-31.397234086758</v>
      </c>
      <c r="H19" s="16" t="n">
        <f aca="false">+G19*1.645</f>
        <v>-51.6484500727169</v>
      </c>
      <c r="I19" s="16" t="n">
        <f aca="false">+G19*1.96</f>
        <v>-61.5385788100457</v>
      </c>
      <c r="J19" s="17" t="n">
        <f aca="false">ABS(G19*$B19*10000)</f>
        <v>338145566.514933</v>
      </c>
      <c r="K19" s="17" t="n">
        <f aca="false">ABS(H19*$B19*10000)</f>
        <v>556249456.917064</v>
      </c>
      <c r="L19" s="17" t="n">
        <f aca="false">ABS(I19*$B19*10000)</f>
        <v>662765310.369268</v>
      </c>
    </row>
    <row r="20" customFormat="false" ht="12.75" hidden="true" customHeight="false" outlineLevel="0" collapsed="false">
      <c r="A20" s="25" t="s">
        <v>15</v>
      </c>
      <c r="B20" s="26" t="n">
        <v>-1303.4409</v>
      </c>
      <c r="C20" s="16" t="n">
        <v>3.4</v>
      </c>
      <c r="D20" s="14" t="n">
        <v>0.31</v>
      </c>
      <c r="E20" s="15" t="n">
        <f aca="false">+E19+360</f>
        <v>-7795</v>
      </c>
      <c r="F20" s="0" t="n">
        <f aca="false">+E20/365</f>
        <v>-21.3561643835616</v>
      </c>
      <c r="G20" s="19" t="n">
        <f aca="false">+F20*D20*C20*1</f>
        <v>-22.509397260274</v>
      </c>
      <c r="H20" s="19" t="n">
        <f aca="false">+G20*1.645</f>
        <v>-37.0279584931507</v>
      </c>
      <c r="I20" s="19" t="n">
        <f aca="false">+G20*1.96</f>
        <v>-44.118418630137</v>
      </c>
      <c r="J20" s="27" t="n">
        <f aca="false">+G20*$B20*10000</f>
        <v>293396690.23389</v>
      </c>
      <c r="K20" s="28" t="n">
        <f aca="false">+H20*$B20*10000</f>
        <v>482637555.43475</v>
      </c>
      <c r="L20" s="28" t="n">
        <f aca="false">+I20*$B20*10000</f>
        <v>575057512.858425</v>
      </c>
    </row>
    <row r="21" customFormat="false" ht="12.75" hidden="true" customHeight="false" outlineLevel="0" collapsed="false">
      <c r="A21" s="25" t="s">
        <v>16</v>
      </c>
      <c r="B21" s="26" t="n">
        <v>-734.9284</v>
      </c>
      <c r="C21" s="16" t="n">
        <v>3.5</v>
      </c>
      <c r="D21" s="14" t="n">
        <v>0.28</v>
      </c>
      <c r="E21" s="15" t="n">
        <f aca="false">+E20+360</f>
        <v>-7435</v>
      </c>
      <c r="F21" s="0" t="n">
        <f aca="false">+E21/365</f>
        <v>-20.3698630136986</v>
      </c>
      <c r="G21" s="19" t="n">
        <f aca="false">+F21*D21*C21*1</f>
        <v>-19.9624657534247</v>
      </c>
      <c r="H21" s="19" t="n">
        <f aca="false">+G21*1.645</f>
        <v>-32.8382561643836</v>
      </c>
      <c r="I21" s="19" t="n">
        <f aca="false">+G21*1.96</f>
        <v>-39.1264328767123</v>
      </c>
      <c r="J21" s="27" t="n">
        <f aca="false">+G21*$B21*10000</f>
        <v>146709830.162192</v>
      </c>
      <c r="K21" s="28" t="n">
        <f aca="false">+H21*$B21*10000</f>
        <v>241337670.616806</v>
      </c>
      <c r="L21" s="28" t="n">
        <f aca="false">+I21*$B21*10000</f>
        <v>287551267.117896</v>
      </c>
    </row>
    <row r="22" customFormat="false" ht="12.75" hidden="true" customHeight="false" outlineLevel="0" collapsed="false">
      <c r="A22" s="25" t="s">
        <v>17</v>
      </c>
      <c r="B22" s="26" t="n">
        <v>-257.5453</v>
      </c>
      <c r="C22" s="16" t="n">
        <v>3.6</v>
      </c>
      <c r="D22" s="14" t="n">
        <v>0.2</v>
      </c>
      <c r="E22" s="15" t="n">
        <f aca="false">+E21+360</f>
        <v>-7075</v>
      </c>
      <c r="F22" s="0" t="n">
        <f aca="false">+E22/365</f>
        <v>-19.3835616438356</v>
      </c>
      <c r="G22" s="19" t="n">
        <f aca="false">+F22*D22*C22*1</f>
        <v>-13.9561643835616</v>
      </c>
      <c r="H22" s="19" t="n">
        <f aca="false">+G22*1.645</f>
        <v>-22.9578904109589</v>
      </c>
      <c r="I22" s="19" t="n">
        <f aca="false">+G22*1.96</f>
        <v>-27.3540821917808</v>
      </c>
      <c r="J22" s="27" t="n">
        <f aca="false">+G22*$B22*10000</f>
        <v>35943445.430137</v>
      </c>
      <c r="K22" s="28" t="n">
        <f aca="false">+H22*$B22*10000</f>
        <v>59126967.7325753</v>
      </c>
      <c r="L22" s="28" t="n">
        <f aca="false">+I22*$B22*10000</f>
        <v>70449153.0430685</v>
      </c>
    </row>
    <row r="23" customFormat="false" ht="12.75" hidden="false" customHeight="false" outlineLevel="0" collapsed="false">
      <c r="A23" s="25" t="s">
        <v>23</v>
      </c>
      <c r="B23" s="12" t="n">
        <v>-1395.843884838</v>
      </c>
      <c r="C23" s="24" t="n">
        <f aca="false">AVERAGE([1]Curves!$E$38:$E$289)</f>
        <v>4.56358531746032</v>
      </c>
      <c r="D23" s="14" t="n">
        <v>0.16</v>
      </c>
      <c r="E23" s="29"/>
    </row>
    <row r="24" customFormat="false" ht="12.75" hidden="false" customHeight="false" outlineLevel="0" collapsed="false">
      <c r="A24" s="6"/>
      <c r="B24" s="18" t="n">
        <v>0</v>
      </c>
      <c r="C24" s="19"/>
      <c r="J24" s="30"/>
      <c r="K24" s="30"/>
      <c r="L24" s="30"/>
    </row>
    <row r="25" customFormat="false" ht="13.5" hidden="false" customHeight="false" outlineLevel="0" collapsed="false">
      <c r="A25" s="31" t="s">
        <v>19</v>
      </c>
      <c r="B25" s="32" t="n">
        <f aca="false">+B17+B19+B23</f>
        <v>-3662.7515683261</v>
      </c>
      <c r="J25" s="33"/>
      <c r="K25" s="33"/>
      <c r="L25" s="33"/>
    </row>
    <row r="26" customFormat="false" ht="12.75" hidden="false" customHeight="false" outlineLevel="0" collapsed="false">
      <c r="J26" s="30"/>
      <c r="K26" s="30"/>
      <c r="L26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&amp;L&amp;F, &amp;A&amp;R&amp;D 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3" activeCellId="0" sqref="F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4.7"/>
    <col collapsed="false" customWidth="true" hidden="false" outlineLevel="0" max="3" min="3" style="0" width="9.41"/>
    <col collapsed="false" customWidth="true" hidden="false" outlineLevel="0" max="4" min="4" style="0" width="4.7"/>
    <col collapsed="false" customWidth="true" hidden="false" outlineLevel="0" max="5" min="5" style="0" width="10.71"/>
    <col collapsed="false" customWidth="true" hidden="false" outlineLevel="0" max="6" min="6" style="0" width="14.7"/>
    <col collapsed="false" customWidth="true" hidden="false" outlineLevel="0" max="7" min="7" style="0" width="2.28"/>
    <col collapsed="false" customWidth="true" hidden="false" outlineLevel="0" max="8" min="8" style="0" width="10.71"/>
    <col collapsed="false" customWidth="true" hidden="false" outlineLevel="0" max="9" min="9" style="0" width="14.7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24</v>
      </c>
    </row>
    <row r="3" customFormat="false" ht="18" hidden="false" customHeight="false" outlineLevel="0" collapsed="false">
      <c r="A3" s="1" t="s">
        <v>25</v>
      </c>
    </row>
    <row r="4" customFormat="false" ht="18" hidden="false" customHeight="false" outlineLevel="0" collapsed="false">
      <c r="A4" s="1"/>
    </row>
    <row r="5" customFormat="false" ht="12.75" hidden="false" customHeight="true" outlineLevel="0" collapsed="false">
      <c r="A5" s="34"/>
      <c r="E5" s="35" t="s">
        <v>26</v>
      </c>
      <c r="F5" s="35"/>
      <c r="H5" s="35" t="s">
        <v>27</v>
      </c>
      <c r="I5" s="35"/>
    </row>
    <row r="6" customFormat="false" ht="12.75" hidden="false" customHeight="false" outlineLevel="0" collapsed="false">
      <c r="A6" s="34"/>
      <c r="C6" s="36" t="s">
        <v>28</v>
      </c>
      <c r="E6" s="37" t="s">
        <v>29</v>
      </c>
      <c r="F6" s="37" t="s">
        <v>30</v>
      </c>
      <c r="H6" s="37" t="s">
        <v>29</v>
      </c>
      <c r="I6" s="37" t="s">
        <v>30</v>
      </c>
    </row>
    <row r="7" customFormat="false" ht="12.75" hidden="false" customHeight="false" outlineLevel="0" collapsed="false">
      <c r="A7" s="34"/>
      <c r="C7" s="36" t="s">
        <v>31</v>
      </c>
      <c r="E7" s="38" t="s">
        <v>32</v>
      </c>
      <c r="F7" s="38" t="s">
        <v>29</v>
      </c>
      <c r="H7" s="38" t="s">
        <v>32</v>
      </c>
      <c r="I7" s="38" t="s">
        <v>29</v>
      </c>
    </row>
    <row r="8" customFormat="false" ht="13.5" hidden="false" customHeight="false" outlineLevel="0" collapsed="false">
      <c r="A8" s="39" t="s">
        <v>33</v>
      </c>
    </row>
    <row r="9" customFormat="false" ht="12.75" hidden="false" customHeight="false" outlineLevel="0" collapsed="false">
      <c r="A9" s="34" t="n">
        <v>37347</v>
      </c>
      <c r="C9" s="12" t="n">
        <f aca="false">'Positions-ENA'!C9+'Positions-EES'!D9</f>
        <v>21.3096322801</v>
      </c>
      <c r="E9" s="40" t="n">
        <v>3375</v>
      </c>
      <c r="F9" s="17" t="n">
        <f aca="false">ABS(E9*C9)</f>
        <v>71920.0089453376</v>
      </c>
      <c r="H9" s="40" t="n">
        <v>2500</v>
      </c>
      <c r="I9" s="17" t="n">
        <f aca="false">ABS(H9*C9)</f>
        <v>53274.0807002501</v>
      </c>
    </row>
    <row r="10" customFormat="false" ht="12.75" hidden="false" customHeight="false" outlineLevel="0" collapsed="false">
      <c r="A10" s="34" t="n">
        <v>37377</v>
      </c>
      <c r="C10" s="12" t="n">
        <f aca="false">'Positions-ENA'!C10+'Positions-EES'!D10</f>
        <v>169.370196354</v>
      </c>
      <c r="E10" s="40" t="n">
        <v>3375</v>
      </c>
      <c r="F10" s="17" t="n">
        <f aca="false">ABS(E10*C10)</f>
        <v>571624.41269475</v>
      </c>
      <c r="H10" s="40" t="n">
        <v>2500</v>
      </c>
      <c r="I10" s="17" t="n">
        <f aca="false">ABS(H10*C10)</f>
        <v>423425.490885</v>
      </c>
    </row>
    <row r="11" customFormat="false" ht="12.75" hidden="false" customHeight="false" outlineLevel="0" collapsed="false">
      <c r="A11" s="34" t="n">
        <v>37408</v>
      </c>
      <c r="C11" s="12" t="n">
        <f aca="false">'Positions-ENA'!C11+'Positions-EES'!D11</f>
        <v>194.1269277856</v>
      </c>
      <c r="E11" s="40" t="n">
        <v>2700</v>
      </c>
      <c r="F11" s="17" t="n">
        <f aca="false">ABS(E11*C11)</f>
        <v>524142.70502112</v>
      </c>
      <c r="H11" s="40" t="n">
        <v>2000</v>
      </c>
      <c r="I11" s="17" t="n">
        <f aca="false">ABS(H11*C11)</f>
        <v>388253.8555712</v>
      </c>
    </row>
    <row r="12" customFormat="false" ht="12.75" hidden="false" customHeight="false" outlineLevel="0" collapsed="false">
      <c r="A12" s="34" t="n">
        <v>37438</v>
      </c>
      <c r="C12" s="12" t="n">
        <f aca="false">'Positions-ENA'!C12+'Positions-EES'!D12</f>
        <v>254.3467329812</v>
      </c>
      <c r="E12" s="40" t="n">
        <v>2700</v>
      </c>
      <c r="F12" s="17" t="n">
        <f aca="false">ABS(E12*C12)</f>
        <v>686736.17904924</v>
      </c>
      <c r="H12" s="40" t="n">
        <v>2000</v>
      </c>
      <c r="I12" s="17" t="n">
        <f aca="false">ABS(H12*C12)</f>
        <v>508693.4659624</v>
      </c>
    </row>
    <row r="13" customFormat="false" ht="12.75" hidden="false" customHeight="false" outlineLevel="0" collapsed="false">
      <c r="A13" s="34" t="n">
        <v>37469</v>
      </c>
      <c r="C13" s="12" t="n">
        <f aca="false">'Positions-ENA'!C13+'Positions-EES'!D13</f>
        <v>268.2933564844</v>
      </c>
      <c r="E13" s="40" t="n">
        <v>2700</v>
      </c>
      <c r="F13" s="17" t="n">
        <f aca="false">ABS(E13*C13)</f>
        <v>724392.06250788</v>
      </c>
      <c r="H13" s="40" t="n">
        <v>2000</v>
      </c>
      <c r="I13" s="17" t="n">
        <f aca="false">ABS(H13*C13)</f>
        <v>536586.7129688</v>
      </c>
    </row>
    <row r="14" customFormat="false" ht="12.75" hidden="false" customHeight="false" outlineLevel="0" collapsed="false">
      <c r="A14" s="34" t="n">
        <v>37500</v>
      </c>
      <c r="C14" s="12" t="n">
        <f aca="false">'Positions-ENA'!C14+'Positions-EES'!D14</f>
        <v>255.0680020921</v>
      </c>
      <c r="E14" s="40" t="n">
        <v>2700</v>
      </c>
      <c r="F14" s="17" t="n">
        <f aca="false">ABS(E14*C14)</f>
        <v>688683.60564867</v>
      </c>
      <c r="H14" s="40" t="n">
        <v>2000</v>
      </c>
      <c r="I14" s="17" t="n">
        <f aca="false">ABS(H14*C14)</f>
        <v>510136.0041842</v>
      </c>
    </row>
    <row r="15" customFormat="false" ht="12.75" hidden="false" customHeight="false" outlineLevel="0" collapsed="false">
      <c r="A15" s="34" t="n">
        <v>37530</v>
      </c>
      <c r="C15" s="12" t="n">
        <f aca="false">'Positions-ENA'!C15+'Positions-EES'!D15</f>
        <v>212.1596101071</v>
      </c>
      <c r="E15" s="40" t="n">
        <v>2025</v>
      </c>
      <c r="F15" s="17" t="n">
        <f aca="false">ABS(E15*C15)</f>
        <v>429623.210466877</v>
      </c>
      <c r="H15" s="40" t="n">
        <v>1500</v>
      </c>
      <c r="I15" s="17" t="n">
        <f aca="false">ABS(H15*C15)</f>
        <v>318239.41516065</v>
      </c>
    </row>
    <row r="16" customFormat="false" ht="12.75" hidden="false" customHeight="false" outlineLevel="0" collapsed="false">
      <c r="A16" s="34" t="n">
        <v>37561</v>
      </c>
      <c r="C16" s="12" t="n">
        <f aca="false">'Positions-ENA'!C16+'Positions-EES'!D16</f>
        <v>186.9339407498</v>
      </c>
      <c r="E16" s="40" t="n">
        <v>2025</v>
      </c>
      <c r="F16" s="17" t="n">
        <f aca="false">ABS(E16*C16)</f>
        <v>378541.230018345</v>
      </c>
      <c r="H16" s="40" t="n">
        <v>1500</v>
      </c>
      <c r="I16" s="17" t="n">
        <f aca="false">ABS(H16*C16)</f>
        <v>280400.9111247</v>
      </c>
    </row>
    <row r="17" customFormat="false" ht="12.75" hidden="false" customHeight="false" outlineLevel="0" collapsed="false">
      <c r="A17" s="34" t="n">
        <v>37591</v>
      </c>
      <c r="C17" s="12" t="n">
        <f aca="false">'Positions-ENA'!C17+'Positions-EES'!D17</f>
        <v>175.8754946444</v>
      </c>
      <c r="E17" s="40" t="n">
        <v>2025</v>
      </c>
      <c r="F17" s="17" t="n">
        <f aca="false">ABS(E17*C17)</f>
        <v>356147.87665491</v>
      </c>
      <c r="H17" s="40" t="n">
        <v>1500</v>
      </c>
      <c r="I17" s="17" t="n">
        <f aca="false">ABS(H17*C17)</f>
        <v>263813.2419666</v>
      </c>
    </row>
    <row r="18" customFormat="false" ht="12.75" hidden="false" customHeight="false" outlineLevel="0" collapsed="false">
      <c r="A18" s="34"/>
      <c r="C18" s="12"/>
      <c r="E18" s="40"/>
      <c r="F18" s="17"/>
      <c r="H18" s="40"/>
      <c r="I18" s="17"/>
    </row>
    <row r="19" customFormat="false" ht="15.75" hidden="false" customHeight="false" outlineLevel="0" collapsed="false">
      <c r="A19" s="41" t="s">
        <v>34</v>
      </c>
      <c r="C19" s="12" t="n">
        <f aca="false">SUM(C9:C17)</f>
        <v>1737.4838934787</v>
      </c>
      <c r="E19" s="40"/>
      <c r="F19" s="42" t="n">
        <f aca="false">SUM(F9:F18)</f>
        <v>4431811.29100713</v>
      </c>
      <c r="H19" s="40"/>
      <c r="I19" s="42" t="n">
        <f aca="false">SUM(I9:I18)</f>
        <v>3282823.1785238</v>
      </c>
    </row>
    <row r="20" customFormat="false" ht="15" hidden="false" customHeight="false" outlineLevel="0" collapsed="false">
      <c r="A20" s="34"/>
      <c r="C20" s="12"/>
      <c r="E20" s="40"/>
      <c r="F20" s="43"/>
      <c r="H20" s="40"/>
      <c r="I20" s="43"/>
    </row>
    <row r="21" customFormat="false" ht="15" hidden="true" customHeight="false" outlineLevel="0" collapsed="false">
      <c r="A21" s="34" t="n">
        <v>37622</v>
      </c>
      <c r="C21" s="12"/>
      <c r="E21" s="40"/>
      <c r="F21" s="43" t="n">
        <f aca="false">+E21*C21</f>
        <v>0</v>
      </c>
      <c r="H21" s="40"/>
      <c r="I21" s="43" t="n">
        <f aca="false">+H21*F21</f>
        <v>0</v>
      </c>
    </row>
    <row r="22" customFormat="false" ht="15" hidden="true" customHeight="false" outlineLevel="0" collapsed="false">
      <c r="A22" s="34" t="n">
        <v>37653</v>
      </c>
      <c r="C22" s="12"/>
      <c r="E22" s="40"/>
      <c r="F22" s="43" t="n">
        <f aca="false">+E22*C22</f>
        <v>0</v>
      </c>
      <c r="H22" s="40"/>
      <c r="I22" s="43" t="n">
        <f aca="false">+H22*F22</f>
        <v>0</v>
      </c>
    </row>
    <row r="23" customFormat="false" ht="15" hidden="true" customHeight="false" outlineLevel="0" collapsed="false">
      <c r="A23" s="34" t="n">
        <v>37681</v>
      </c>
      <c r="C23" s="12"/>
      <c r="E23" s="40"/>
      <c r="F23" s="43" t="n">
        <f aca="false">+E23*C23</f>
        <v>0</v>
      </c>
      <c r="H23" s="40"/>
      <c r="I23" s="43" t="n">
        <f aca="false">+H23*F23</f>
        <v>0</v>
      </c>
    </row>
    <row r="24" customFormat="false" ht="15" hidden="true" customHeight="false" outlineLevel="0" collapsed="false">
      <c r="A24" s="34" t="n">
        <v>37712</v>
      </c>
      <c r="C24" s="12"/>
      <c r="E24" s="40"/>
      <c r="F24" s="43" t="n">
        <f aca="false">+E24*C24</f>
        <v>0</v>
      </c>
      <c r="H24" s="40"/>
      <c r="I24" s="43" t="n">
        <f aca="false">+H24*F24</f>
        <v>0</v>
      </c>
    </row>
    <row r="25" customFormat="false" ht="15" hidden="true" customHeight="false" outlineLevel="0" collapsed="false">
      <c r="A25" s="34" t="n">
        <v>37742</v>
      </c>
      <c r="C25" s="12"/>
      <c r="E25" s="40"/>
      <c r="F25" s="43" t="n">
        <f aca="false">+E25*C25</f>
        <v>0</v>
      </c>
      <c r="H25" s="40"/>
      <c r="I25" s="43" t="n">
        <f aca="false">+H25*F25</f>
        <v>0</v>
      </c>
    </row>
    <row r="26" customFormat="false" ht="15" hidden="true" customHeight="false" outlineLevel="0" collapsed="false">
      <c r="A26" s="34" t="n">
        <v>37773</v>
      </c>
      <c r="C26" s="12"/>
      <c r="E26" s="40"/>
      <c r="F26" s="43" t="n">
        <f aca="false">+E26*C26</f>
        <v>0</v>
      </c>
      <c r="H26" s="40"/>
      <c r="I26" s="43" t="n">
        <f aca="false">+H26*F26</f>
        <v>0</v>
      </c>
    </row>
    <row r="27" customFormat="false" ht="15" hidden="true" customHeight="false" outlineLevel="0" collapsed="false">
      <c r="A27" s="34" t="n">
        <v>37803</v>
      </c>
      <c r="C27" s="12"/>
      <c r="E27" s="40"/>
      <c r="F27" s="43" t="n">
        <f aca="false">+E27*C27</f>
        <v>0</v>
      </c>
      <c r="H27" s="40"/>
      <c r="I27" s="43" t="n">
        <f aca="false">+H27*F27</f>
        <v>0</v>
      </c>
    </row>
    <row r="28" customFormat="false" ht="15" hidden="true" customHeight="false" outlineLevel="0" collapsed="false">
      <c r="A28" s="34" t="n">
        <v>37834</v>
      </c>
      <c r="C28" s="12"/>
      <c r="E28" s="40"/>
      <c r="F28" s="43" t="n">
        <f aca="false">+E28*C28</f>
        <v>0</v>
      </c>
      <c r="H28" s="40"/>
      <c r="I28" s="43" t="n">
        <f aca="false">+H28*F28</f>
        <v>0</v>
      </c>
    </row>
    <row r="29" customFormat="false" ht="15" hidden="true" customHeight="false" outlineLevel="0" collapsed="false">
      <c r="A29" s="34" t="n">
        <v>37865</v>
      </c>
      <c r="C29" s="12"/>
      <c r="E29" s="40"/>
      <c r="F29" s="43" t="n">
        <f aca="false">+E29*C29</f>
        <v>0</v>
      </c>
      <c r="H29" s="40"/>
      <c r="I29" s="43" t="n">
        <f aca="false">+H29*F29</f>
        <v>0</v>
      </c>
    </row>
    <row r="30" customFormat="false" ht="15" hidden="true" customHeight="false" outlineLevel="0" collapsed="false">
      <c r="A30" s="34" t="n">
        <v>37895</v>
      </c>
      <c r="C30" s="12"/>
      <c r="E30" s="40"/>
      <c r="F30" s="43" t="n">
        <f aca="false">+E30*C30</f>
        <v>0</v>
      </c>
      <c r="H30" s="40"/>
      <c r="I30" s="43" t="n">
        <f aca="false">+H30*F30</f>
        <v>0</v>
      </c>
    </row>
    <row r="31" customFormat="false" ht="15" hidden="true" customHeight="false" outlineLevel="0" collapsed="false">
      <c r="A31" s="34" t="n">
        <v>37926</v>
      </c>
      <c r="C31" s="12"/>
      <c r="E31" s="40"/>
      <c r="F31" s="43" t="n">
        <f aca="false">+E31*C31</f>
        <v>0</v>
      </c>
      <c r="H31" s="40"/>
      <c r="I31" s="43" t="n">
        <f aca="false">+H31*F31</f>
        <v>0</v>
      </c>
    </row>
    <row r="32" customFormat="false" ht="15" hidden="true" customHeight="false" outlineLevel="0" collapsed="false">
      <c r="A32" s="34" t="n">
        <v>37956</v>
      </c>
      <c r="C32" s="12"/>
      <c r="E32" s="40"/>
      <c r="F32" s="43" t="n">
        <f aca="false">+E32*C32</f>
        <v>0</v>
      </c>
      <c r="H32" s="40"/>
      <c r="I32" s="43" t="n">
        <f aca="false">+H32*F32</f>
        <v>0</v>
      </c>
    </row>
    <row r="33" customFormat="false" ht="15.75" hidden="false" customHeight="false" outlineLevel="0" collapsed="false">
      <c r="A33" s="41" t="s">
        <v>14</v>
      </c>
      <c r="C33" s="12" t="n">
        <f aca="false">'Positions-ENA'!C33+'Positions-EES'!D33</f>
        <v>1038.0084230332</v>
      </c>
      <c r="E33" s="40" t="n">
        <v>2025</v>
      </c>
      <c r="F33" s="42" t="n">
        <f aca="false">ABS(E33*C33)</f>
        <v>2101967.05664223</v>
      </c>
      <c r="H33" s="40" t="n">
        <v>1500</v>
      </c>
      <c r="I33" s="42" t="n">
        <f aca="false">ABS(H33*C33)</f>
        <v>1557012.6345498</v>
      </c>
    </row>
    <row r="34" customFormat="false" ht="15" hidden="false" customHeight="false" outlineLevel="0" collapsed="false">
      <c r="A34" s="41"/>
      <c r="C34" s="12"/>
      <c r="E34" s="40"/>
      <c r="F34" s="43"/>
      <c r="H34" s="40"/>
      <c r="I34" s="43"/>
    </row>
    <row r="35" customFormat="false" ht="15.75" hidden="false" customHeight="false" outlineLevel="0" collapsed="false">
      <c r="A35" s="41" t="s">
        <v>18</v>
      </c>
      <c r="C35" s="12" t="n">
        <f aca="false">'Positions-ENA'!C35+'Positions-EES'!D35</f>
        <v>1220.356115162</v>
      </c>
      <c r="E35" s="40" t="n">
        <v>2025</v>
      </c>
      <c r="F35" s="42" t="n">
        <f aca="false">ABS(E35*C35)</f>
        <v>2471221.13320305</v>
      </c>
      <c r="H35" s="40" t="n">
        <v>1500</v>
      </c>
      <c r="I35" s="42" t="n">
        <f aca="false">ABS(H35*C35)</f>
        <v>1830534.172743</v>
      </c>
    </row>
    <row r="36" customFormat="false" ht="13.5" hidden="false" customHeight="false" outlineLevel="0" collapsed="false">
      <c r="A36" s="34"/>
      <c r="F36" s="17"/>
      <c r="I36" s="17"/>
    </row>
    <row r="37" customFormat="false" ht="16.5" hidden="false" customHeight="false" outlineLevel="0" collapsed="false">
      <c r="A37" s="41" t="s">
        <v>19</v>
      </c>
      <c r="B37" s="44"/>
      <c r="C37" s="45" t="n">
        <f aca="false">C19+C33+C35</f>
        <v>3995.8484316739</v>
      </c>
      <c r="F37" s="46" t="n">
        <f aca="false">+F35+F33+F19</f>
        <v>9004999.48085241</v>
      </c>
      <c r="I37" s="46" t="n">
        <f aca="false">+I35+I33+I19</f>
        <v>6670369.9858166</v>
      </c>
    </row>
    <row r="38" customFormat="false" ht="12.75" hidden="false" customHeight="false" outlineLevel="0" collapsed="false">
      <c r="A38" s="34"/>
      <c r="B38" s="47"/>
    </row>
    <row r="39" customFormat="false" ht="12.75" hidden="false" customHeight="false" outlineLevel="0" collapsed="false">
      <c r="A39" s="34"/>
      <c r="B39" s="47"/>
    </row>
    <row r="40" customFormat="false" ht="12.75" hidden="false" customHeight="false" outlineLevel="0" collapsed="false">
      <c r="A40" s="34"/>
      <c r="B40" s="47"/>
    </row>
    <row r="41" customFormat="false" ht="12.75" hidden="false" customHeight="false" outlineLevel="0" collapsed="false">
      <c r="A41" s="34"/>
      <c r="B41" s="47"/>
    </row>
    <row r="42" customFormat="false" ht="12.75" hidden="false" customHeight="false" outlineLevel="0" collapsed="false">
      <c r="A42" s="34"/>
      <c r="B42" s="47"/>
    </row>
    <row r="43" customFormat="false" ht="12.75" hidden="false" customHeight="false" outlineLevel="0" collapsed="false">
      <c r="A43" s="34"/>
      <c r="B43" s="47"/>
    </row>
    <row r="44" customFormat="false" ht="12.75" hidden="false" customHeight="false" outlineLevel="0" collapsed="false">
      <c r="A44" s="34"/>
      <c r="B44" s="47"/>
    </row>
    <row r="45" customFormat="false" ht="12.75" hidden="false" customHeight="false" outlineLevel="0" collapsed="false">
      <c r="A45" s="34"/>
      <c r="B45" s="47"/>
    </row>
    <row r="46" customFormat="false" ht="12.75" hidden="false" customHeight="false" outlineLevel="0" collapsed="false">
      <c r="A46" s="34"/>
      <c r="B46" s="47"/>
    </row>
    <row r="47" customFormat="false" ht="12.75" hidden="false" customHeight="false" outlineLevel="0" collapsed="false">
      <c r="A47" s="34"/>
      <c r="B47" s="47"/>
    </row>
    <row r="48" customFormat="false" ht="12.75" hidden="false" customHeight="false" outlineLevel="0" collapsed="false">
      <c r="A48" s="34"/>
      <c r="B48" s="47"/>
    </row>
    <row r="49" customFormat="false" ht="12.75" hidden="false" customHeight="false" outlineLevel="0" collapsed="false">
      <c r="A49" s="34"/>
      <c r="B49" s="47"/>
    </row>
    <row r="50" customFormat="false" ht="12.75" hidden="false" customHeight="false" outlineLevel="0" collapsed="false">
      <c r="A50" s="34"/>
      <c r="B50" s="47"/>
    </row>
    <row r="51" customFormat="false" ht="12.75" hidden="false" customHeight="false" outlineLevel="0" collapsed="false">
      <c r="A51" s="34"/>
      <c r="B51" s="47"/>
    </row>
    <row r="52" customFormat="false" ht="12.75" hidden="false" customHeight="false" outlineLevel="0" collapsed="false">
      <c r="A52" s="34"/>
      <c r="B52" s="47"/>
    </row>
    <row r="53" customFormat="false" ht="12.75" hidden="false" customHeight="false" outlineLevel="0" collapsed="false">
      <c r="A53" s="34"/>
      <c r="B53" s="47"/>
    </row>
    <row r="54" customFormat="false" ht="12.75" hidden="false" customHeight="false" outlineLevel="0" collapsed="false">
      <c r="A54" s="34"/>
      <c r="B54" s="47"/>
    </row>
    <row r="55" customFormat="false" ht="12.75" hidden="false" customHeight="false" outlineLevel="0" collapsed="false">
      <c r="A55" s="34"/>
      <c r="B55" s="47"/>
    </row>
    <row r="56" customFormat="false" ht="12.75" hidden="false" customHeight="false" outlineLevel="0" collapsed="false">
      <c r="A56" s="34"/>
      <c r="B56" s="47"/>
    </row>
    <row r="57" customFormat="false" ht="12.75" hidden="false" customHeight="false" outlineLevel="0" collapsed="false">
      <c r="A57" s="34"/>
      <c r="B57" s="47"/>
    </row>
    <row r="58" customFormat="false" ht="12.75" hidden="false" customHeight="false" outlineLevel="0" collapsed="false">
      <c r="A58" s="34"/>
      <c r="B58" s="47"/>
    </row>
    <row r="59" customFormat="false" ht="12.75" hidden="false" customHeight="false" outlineLevel="0" collapsed="false">
      <c r="A59" s="34"/>
      <c r="B59" s="47"/>
    </row>
    <row r="60" customFormat="false" ht="12.75" hidden="false" customHeight="false" outlineLevel="0" collapsed="false">
      <c r="A60" s="34"/>
      <c r="B60" s="47"/>
    </row>
    <row r="61" customFormat="false" ht="12.75" hidden="false" customHeight="false" outlineLevel="0" collapsed="false">
      <c r="A61" s="34"/>
      <c r="B61" s="47"/>
    </row>
    <row r="62" customFormat="false" ht="12.75" hidden="false" customHeight="false" outlineLevel="0" collapsed="false">
      <c r="A62" s="34"/>
      <c r="B62" s="47"/>
    </row>
    <row r="63" customFormat="false" ht="12.75" hidden="false" customHeight="false" outlineLevel="0" collapsed="false">
      <c r="A63" s="34"/>
      <c r="B63" s="47"/>
    </row>
    <row r="64" customFormat="false" ht="12.75" hidden="false" customHeight="false" outlineLevel="0" collapsed="false">
      <c r="A64" s="34"/>
      <c r="B64" s="47"/>
    </row>
    <row r="65" customFormat="false" ht="12.75" hidden="false" customHeight="false" outlineLevel="0" collapsed="false">
      <c r="A65" s="34"/>
      <c r="B65" s="47"/>
    </row>
    <row r="66" customFormat="false" ht="12.75" hidden="false" customHeight="false" outlineLevel="0" collapsed="false">
      <c r="A66" s="34"/>
      <c r="B66" s="47"/>
    </row>
    <row r="67" customFormat="false" ht="12.75" hidden="false" customHeight="false" outlineLevel="0" collapsed="false">
      <c r="A67" s="34"/>
      <c r="B67" s="47"/>
    </row>
    <row r="68" customFormat="false" ht="12.75" hidden="false" customHeight="false" outlineLevel="0" collapsed="false">
      <c r="A68" s="34"/>
      <c r="B68" s="47"/>
    </row>
    <row r="69" customFormat="false" ht="12.75" hidden="false" customHeight="false" outlineLevel="0" collapsed="false">
      <c r="A69" s="34"/>
      <c r="B69" s="47"/>
    </row>
    <row r="70" customFormat="false" ht="12.75" hidden="false" customHeight="false" outlineLevel="0" collapsed="false">
      <c r="A70" s="34"/>
      <c r="B70" s="47"/>
    </row>
    <row r="71" customFormat="false" ht="12.75" hidden="false" customHeight="false" outlineLevel="0" collapsed="false">
      <c r="A71" s="34"/>
      <c r="B71" s="47"/>
    </row>
    <row r="72" customFormat="false" ht="12.75" hidden="false" customHeight="false" outlineLevel="0" collapsed="false">
      <c r="A72" s="34"/>
      <c r="B72" s="47"/>
    </row>
    <row r="73" customFormat="false" ht="12.75" hidden="false" customHeight="false" outlineLevel="0" collapsed="false">
      <c r="A73" s="34"/>
      <c r="B73" s="47"/>
    </row>
    <row r="74" customFormat="false" ht="12.75" hidden="false" customHeight="false" outlineLevel="0" collapsed="false">
      <c r="A74" s="34"/>
      <c r="B74" s="47"/>
    </row>
    <row r="75" customFormat="false" ht="12.75" hidden="false" customHeight="false" outlineLevel="0" collapsed="false">
      <c r="A75" s="34"/>
      <c r="B75" s="47"/>
    </row>
    <row r="76" customFormat="false" ht="12.75" hidden="false" customHeight="false" outlineLevel="0" collapsed="false">
      <c r="A76" s="34"/>
      <c r="B76" s="47"/>
    </row>
    <row r="77" customFormat="false" ht="12.75" hidden="false" customHeight="false" outlineLevel="0" collapsed="false">
      <c r="A77" s="34"/>
      <c r="B77" s="47"/>
    </row>
    <row r="78" customFormat="false" ht="12.75" hidden="false" customHeight="false" outlineLevel="0" collapsed="false">
      <c r="A78" s="34"/>
      <c r="B78" s="47"/>
    </row>
    <row r="79" customFormat="false" ht="12.75" hidden="false" customHeight="false" outlineLevel="0" collapsed="false">
      <c r="A79" s="34"/>
      <c r="B79" s="47"/>
    </row>
    <row r="80" customFormat="false" ht="12.75" hidden="false" customHeight="false" outlineLevel="0" collapsed="false">
      <c r="A80" s="34"/>
      <c r="B80" s="47"/>
    </row>
    <row r="81" customFormat="false" ht="12.75" hidden="false" customHeight="false" outlineLevel="0" collapsed="false">
      <c r="A81" s="34"/>
      <c r="B81" s="47"/>
    </row>
    <row r="82" customFormat="false" ht="12.75" hidden="false" customHeight="false" outlineLevel="0" collapsed="false">
      <c r="A82" s="34"/>
      <c r="B82" s="47"/>
    </row>
    <row r="83" customFormat="false" ht="12.75" hidden="false" customHeight="false" outlineLevel="0" collapsed="false">
      <c r="A83" s="34"/>
      <c r="B83" s="47"/>
    </row>
    <row r="84" customFormat="false" ht="12.75" hidden="false" customHeight="false" outlineLevel="0" collapsed="false">
      <c r="A84" s="34"/>
      <c r="B84" s="47"/>
    </row>
    <row r="85" customFormat="false" ht="12.75" hidden="false" customHeight="false" outlineLevel="0" collapsed="false">
      <c r="A85" s="34"/>
      <c r="B85" s="47"/>
    </row>
    <row r="86" customFormat="false" ht="12.75" hidden="false" customHeight="false" outlineLevel="0" collapsed="false">
      <c r="A86" s="34"/>
      <c r="B86" s="47"/>
    </row>
    <row r="87" customFormat="false" ht="12.75" hidden="false" customHeight="false" outlineLevel="0" collapsed="false">
      <c r="A87" s="34"/>
      <c r="B87" s="47"/>
    </row>
    <row r="88" customFormat="false" ht="12.75" hidden="false" customHeight="false" outlineLevel="0" collapsed="false">
      <c r="A88" s="34"/>
      <c r="B88" s="47"/>
    </row>
    <row r="89" customFormat="false" ht="12.75" hidden="false" customHeight="false" outlineLevel="0" collapsed="false">
      <c r="A89" s="34"/>
      <c r="B89" s="47"/>
    </row>
    <row r="90" customFormat="false" ht="12.75" hidden="false" customHeight="false" outlineLevel="0" collapsed="false">
      <c r="A90" s="34"/>
      <c r="B90" s="47"/>
    </row>
    <row r="91" customFormat="false" ht="12.75" hidden="false" customHeight="false" outlineLevel="0" collapsed="false">
      <c r="A91" s="34"/>
      <c r="B91" s="47"/>
    </row>
    <row r="92" customFormat="false" ht="12.75" hidden="false" customHeight="false" outlineLevel="0" collapsed="false">
      <c r="A92" s="34"/>
      <c r="B92" s="47"/>
    </row>
    <row r="93" customFormat="false" ht="12.75" hidden="false" customHeight="false" outlineLevel="0" collapsed="false">
      <c r="A93" s="34"/>
      <c r="B93" s="47"/>
    </row>
    <row r="94" customFormat="false" ht="12.75" hidden="false" customHeight="false" outlineLevel="0" collapsed="false">
      <c r="A94" s="34"/>
      <c r="B94" s="47"/>
    </row>
    <row r="95" customFormat="false" ht="12.75" hidden="false" customHeight="false" outlineLevel="0" collapsed="false">
      <c r="A95" s="34"/>
      <c r="B95" s="47"/>
    </row>
    <row r="96" customFormat="false" ht="12.75" hidden="false" customHeight="false" outlineLevel="0" collapsed="false">
      <c r="A96" s="34"/>
      <c r="B96" s="47"/>
    </row>
    <row r="97" customFormat="false" ht="12.75" hidden="false" customHeight="false" outlineLevel="0" collapsed="false">
      <c r="A97" s="34"/>
      <c r="B97" s="47"/>
    </row>
    <row r="98" customFormat="false" ht="12.75" hidden="false" customHeight="false" outlineLevel="0" collapsed="false">
      <c r="A98" s="34"/>
      <c r="B98" s="47"/>
    </row>
    <row r="99" customFormat="false" ht="12.75" hidden="false" customHeight="false" outlineLevel="0" collapsed="false">
      <c r="A99" s="34"/>
      <c r="B99" s="47"/>
    </row>
    <row r="100" customFormat="false" ht="12.75" hidden="false" customHeight="false" outlineLevel="0" collapsed="false">
      <c r="A100" s="34"/>
      <c r="B100" s="47"/>
    </row>
    <row r="101" customFormat="false" ht="12.75" hidden="false" customHeight="false" outlineLevel="0" collapsed="false">
      <c r="A101" s="34"/>
      <c r="B101" s="47"/>
    </row>
    <row r="102" customFormat="false" ht="12.75" hidden="false" customHeight="false" outlineLevel="0" collapsed="false">
      <c r="A102" s="34"/>
      <c r="B102" s="47"/>
    </row>
    <row r="103" customFormat="false" ht="12.75" hidden="false" customHeight="false" outlineLevel="0" collapsed="false">
      <c r="A103" s="34"/>
      <c r="B103" s="47"/>
    </row>
    <row r="104" customFormat="false" ht="12.75" hidden="false" customHeight="false" outlineLevel="0" collapsed="false">
      <c r="A104" s="34"/>
      <c r="B104" s="47"/>
    </row>
    <row r="105" customFormat="false" ht="12.75" hidden="false" customHeight="false" outlineLevel="0" collapsed="false">
      <c r="A105" s="34"/>
      <c r="B105" s="47"/>
    </row>
    <row r="106" customFormat="false" ht="12.75" hidden="false" customHeight="false" outlineLevel="0" collapsed="false">
      <c r="A106" s="34"/>
      <c r="B106" s="47"/>
    </row>
    <row r="107" customFormat="false" ht="12.75" hidden="false" customHeight="false" outlineLevel="0" collapsed="false">
      <c r="A107" s="34"/>
      <c r="B107" s="47"/>
    </row>
    <row r="108" customFormat="false" ht="12.75" hidden="false" customHeight="false" outlineLevel="0" collapsed="false">
      <c r="A108" s="34"/>
      <c r="B108" s="47"/>
    </row>
    <row r="109" customFormat="false" ht="12.75" hidden="false" customHeight="false" outlineLevel="0" collapsed="false">
      <c r="A109" s="34"/>
      <c r="B109" s="47"/>
    </row>
    <row r="110" customFormat="false" ht="12.75" hidden="false" customHeight="false" outlineLevel="0" collapsed="false">
      <c r="A110" s="34"/>
      <c r="B110" s="47"/>
    </row>
    <row r="111" customFormat="false" ht="12.75" hidden="false" customHeight="false" outlineLevel="0" collapsed="false">
      <c r="A111" s="34"/>
      <c r="B111" s="47"/>
    </row>
    <row r="112" customFormat="false" ht="12.75" hidden="false" customHeight="false" outlineLevel="0" collapsed="false">
      <c r="A112" s="34"/>
      <c r="B112" s="47"/>
    </row>
    <row r="113" customFormat="false" ht="12.75" hidden="false" customHeight="false" outlineLevel="0" collapsed="false">
      <c r="A113" s="34"/>
      <c r="B113" s="47"/>
    </row>
    <row r="114" customFormat="false" ht="12.75" hidden="false" customHeight="false" outlineLevel="0" collapsed="false">
      <c r="A114" s="34"/>
      <c r="B114" s="47"/>
    </row>
    <row r="115" customFormat="false" ht="12.75" hidden="false" customHeight="false" outlineLevel="0" collapsed="false">
      <c r="A115" s="34"/>
      <c r="B115" s="47"/>
    </row>
    <row r="116" customFormat="false" ht="12.75" hidden="false" customHeight="false" outlineLevel="0" collapsed="false">
      <c r="A116" s="34"/>
      <c r="B116" s="47"/>
    </row>
    <row r="117" customFormat="false" ht="12.75" hidden="false" customHeight="false" outlineLevel="0" collapsed="false">
      <c r="A117" s="34"/>
      <c r="B117" s="47"/>
    </row>
    <row r="118" customFormat="false" ht="12.75" hidden="false" customHeight="false" outlineLevel="0" collapsed="false">
      <c r="A118" s="34"/>
      <c r="B118" s="47"/>
    </row>
    <row r="119" customFormat="false" ht="12.75" hidden="false" customHeight="false" outlineLevel="0" collapsed="false">
      <c r="A119" s="34"/>
      <c r="B119" s="47"/>
    </row>
    <row r="120" customFormat="false" ht="12.75" hidden="false" customHeight="false" outlineLevel="0" collapsed="false">
      <c r="A120" s="34"/>
      <c r="B120" s="47"/>
    </row>
    <row r="121" customFormat="false" ht="12.75" hidden="false" customHeight="false" outlineLevel="0" collapsed="false">
      <c r="A121" s="34"/>
      <c r="B121" s="47"/>
    </row>
    <row r="122" customFormat="false" ht="12.75" hidden="false" customHeight="false" outlineLevel="0" collapsed="false">
      <c r="A122" s="34"/>
      <c r="B122" s="47"/>
    </row>
    <row r="123" customFormat="false" ht="12.75" hidden="false" customHeight="false" outlineLevel="0" collapsed="false">
      <c r="A123" s="34"/>
      <c r="B123" s="47"/>
    </row>
    <row r="124" customFormat="false" ht="12.75" hidden="false" customHeight="false" outlineLevel="0" collapsed="false">
      <c r="A124" s="34"/>
      <c r="B124" s="47"/>
    </row>
    <row r="125" customFormat="false" ht="12.75" hidden="false" customHeight="false" outlineLevel="0" collapsed="false">
      <c r="A125" s="34"/>
      <c r="B125" s="47"/>
    </row>
    <row r="126" customFormat="false" ht="12.75" hidden="false" customHeight="false" outlineLevel="0" collapsed="false">
      <c r="A126" s="34"/>
      <c r="B126" s="47"/>
    </row>
    <row r="127" customFormat="false" ht="12.75" hidden="false" customHeight="false" outlineLevel="0" collapsed="false">
      <c r="A127" s="34"/>
      <c r="B127" s="47"/>
    </row>
    <row r="128" customFormat="false" ht="12.75" hidden="false" customHeight="false" outlineLevel="0" collapsed="false">
      <c r="A128" s="34"/>
      <c r="B128" s="47"/>
    </row>
    <row r="129" customFormat="false" ht="12.75" hidden="false" customHeight="false" outlineLevel="0" collapsed="false">
      <c r="A129" s="34"/>
      <c r="B129" s="47"/>
    </row>
    <row r="130" customFormat="false" ht="12.75" hidden="false" customHeight="false" outlineLevel="0" collapsed="false">
      <c r="A130" s="34"/>
      <c r="B130" s="47"/>
    </row>
    <row r="131" customFormat="false" ht="12.75" hidden="false" customHeight="false" outlineLevel="0" collapsed="false">
      <c r="A131" s="34"/>
      <c r="B131" s="47"/>
    </row>
    <row r="132" customFormat="false" ht="12.75" hidden="false" customHeight="false" outlineLevel="0" collapsed="false">
      <c r="A132" s="34"/>
      <c r="B132" s="47"/>
    </row>
    <row r="133" customFormat="false" ht="12.75" hidden="false" customHeight="false" outlineLevel="0" collapsed="false">
      <c r="A133" s="34"/>
      <c r="B133" s="47"/>
    </row>
    <row r="134" customFormat="false" ht="12.75" hidden="false" customHeight="false" outlineLevel="0" collapsed="false">
      <c r="A134" s="34"/>
      <c r="B134" s="47"/>
    </row>
    <row r="135" customFormat="false" ht="12.75" hidden="false" customHeight="false" outlineLevel="0" collapsed="false">
      <c r="A135" s="34"/>
      <c r="B135" s="47"/>
    </row>
    <row r="136" customFormat="false" ht="12.75" hidden="false" customHeight="false" outlineLevel="0" collapsed="false">
      <c r="A136" s="34"/>
      <c r="B136" s="47"/>
    </row>
    <row r="137" customFormat="false" ht="12.75" hidden="false" customHeight="false" outlineLevel="0" collapsed="false">
      <c r="A137" s="34"/>
      <c r="B137" s="47"/>
    </row>
    <row r="138" customFormat="false" ht="12.75" hidden="false" customHeight="false" outlineLevel="0" collapsed="false">
      <c r="A138" s="34"/>
      <c r="B138" s="47"/>
    </row>
    <row r="139" customFormat="false" ht="12.75" hidden="false" customHeight="false" outlineLevel="0" collapsed="false">
      <c r="A139" s="34"/>
      <c r="B139" s="47"/>
    </row>
    <row r="140" customFormat="false" ht="12.75" hidden="false" customHeight="false" outlineLevel="0" collapsed="false">
      <c r="A140" s="34"/>
      <c r="B140" s="47"/>
    </row>
    <row r="141" customFormat="false" ht="12.75" hidden="false" customHeight="false" outlineLevel="0" collapsed="false">
      <c r="A141" s="34"/>
      <c r="B141" s="47"/>
    </row>
    <row r="142" customFormat="false" ht="12.75" hidden="false" customHeight="false" outlineLevel="0" collapsed="false">
      <c r="A142" s="34"/>
      <c r="B142" s="47"/>
    </row>
    <row r="143" customFormat="false" ht="12.75" hidden="false" customHeight="false" outlineLevel="0" collapsed="false">
      <c r="A143" s="34"/>
      <c r="B143" s="47"/>
    </row>
    <row r="144" customFormat="false" ht="12.75" hidden="false" customHeight="false" outlineLevel="0" collapsed="false">
      <c r="A144" s="34"/>
      <c r="B144" s="47"/>
    </row>
    <row r="145" customFormat="false" ht="12.75" hidden="false" customHeight="false" outlineLevel="0" collapsed="false">
      <c r="A145" s="34"/>
      <c r="B145" s="47"/>
    </row>
    <row r="146" customFormat="false" ht="12.75" hidden="false" customHeight="false" outlineLevel="0" collapsed="false">
      <c r="A146" s="34"/>
      <c r="B146" s="47"/>
    </row>
    <row r="147" customFormat="false" ht="12.75" hidden="false" customHeight="false" outlineLevel="0" collapsed="false">
      <c r="A147" s="34"/>
      <c r="B147" s="47"/>
    </row>
    <row r="148" customFormat="false" ht="12.75" hidden="false" customHeight="false" outlineLevel="0" collapsed="false">
      <c r="A148" s="34"/>
      <c r="B148" s="47"/>
    </row>
    <row r="149" customFormat="false" ht="12.75" hidden="false" customHeight="false" outlineLevel="0" collapsed="false">
      <c r="A149" s="34"/>
      <c r="B149" s="47"/>
    </row>
    <row r="150" customFormat="false" ht="12.75" hidden="false" customHeight="false" outlineLevel="0" collapsed="false">
      <c r="A150" s="34"/>
      <c r="B150" s="47"/>
    </row>
    <row r="151" customFormat="false" ht="12.75" hidden="false" customHeight="false" outlineLevel="0" collapsed="false">
      <c r="A151" s="34"/>
      <c r="B151" s="47"/>
    </row>
    <row r="152" customFormat="false" ht="12.75" hidden="false" customHeight="false" outlineLevel="0" collapsed="false">
      <c r="A152" s="34"/>
      <c r="B152" s="47"/>
    </row>
    <row r="153" customFormat="false" ht="12.75" hidden="false" customHeight="false" outlineLevel="0" collapsed="false">
      <c r="A153" s="34"/>
      <c r="B153" s="47"/>
    </row>
    <row r="154" customFormat="false" ht="12.75" hidden="false" customHeight="false" outlineLevel="0" collapsed="false">
      <c r="A154" s="34"/>
      <c r="B154" s="47"/>
    </row>
    <row r="155" customFormat="false" ht="12.75" hidden="false" customHeight="false" outlineLevel="0" collapsed="false">
      <c r="A155" s="34"/>
      <c r="B155" s="47"/>
    </row>
    <row r="156" customFormat="false" ht="12.75" hidden="false" customHeight="false" outlineLevel="0" collapsed="false">
      <c r="A156" s="34"/>
      <c r="B156" s="47"/>
    </row>
    <row r="157" customFormat="false" ht="12.75" hidden="false" customHeight="false" outlineLevel="0" collapsed="false">
      <c r="A157" s="34"/>
      <c r="B157" s="47"/>
    </row>
    <row r="158" customFormat="false" ht="12.75" hidden="false" customHeight="false" outlineLevel="0" collapsed="false">
      <c r="A158" s="34"/>
      <c r="B158" s="47"/>
    </row>
    <row r="159" customFormat="false" ht="12.75" hidden="false" customHeight="false" outlineLevel="0" collapsed="false">
      <c r="A159" s="34"/>
      <c r="B159" s="47"/>
    </row>
    <row r="160" customFormat="false" ht="12.75" hidden="false" customHeight="false" outlineLevel="0" collapsed="false">
      <c r="A160" s="34"/>
      <c r="B160" s="47"/>
    </row>
    <row r="161" customFormat="false" ht="12.75" hidden="false" customHeight="false" outlineLevel="0" collapsed="false">
      <c r="A161" s="34"/>
      <c r="B161" s="47"/>
    </row>
    <row r="162" customFormat="false" ht="12.75" hidden="false" customHeight="false" outlineLevel="0" collapsed="false">
      <c r="A162" s="34"/>
      <c r="B162" s="47"/>
    </row>
    <row r="163" customFormat="false" ht="12.75" hidden="false" customHeight="false" outlineLevel="0" collapsed="false">
      <c r="A163" s="34"/>
      <c r="B163" s="47"/>
    </row>
    <row r="164" customFormat="false" ht="12.75" hidden="false" customHeight="false" outlineLevel="0" collapsed="false">
      <c r="A164" s="34"/>
      <c r="B164" s="47"/>
    </row>
    <row r="165" customFormat="false" ht="12.75" hidden="false" customHeight="false" outlineLevel="0" collapsed="false">
      <c r="A165" s="34"/>
      <c r="B165" s="47"/>
    </row>
    <row r="166" customFormat="false" ht="12.75" hidden="false" customHeight="false" outlineLevel="0" collapsed="false">
      <c r="A166" s="34"/>
      <c r="B166" s="47"/>
    </row>
    <row r="167" customFormat="false" ht="12.75" hidden="false" customHeight="false" outlineLevel="0" collapsed="false">
      <c r="A167" s="34"/>
      <c r="B167" s="47"/>
    </row>
    <row r="168" customFormat="false" ht="12.75" hidden="false" customHeight="false" outlineLevel="0" collapsed="false">
      <c r="A168" s="34"/>
      <c r="B168" s="47"/>
    </row>
    <row r="169" customFormat="false" ht="12.75" hidden="false" customHeight="false" outlineLevel="0" collapsed="false">
      <c r="A169" s="34"/>
      <c r="B169" s="47"/>
    </row>
    <row r="170" customFormat="false" ht="12.75" hidden="false" customHeight="false" outlineLevel="0" collapsed="false">
      <c r="A170" s="34"/>
      <c r="B170" s="47"/>
    </row>
    <row r="171" customFormat="false" ht="12.75" hidden="false" customHeight="false" outlineLevel="0" collapsed="false">
      <c r="A171" s="34"/>
      <c r="B171" s="47"/>
    </row>
    <row r="172" customFormat="false" ht="12.75" hidden="false" customHeight="false" outlineLevel="0" collapsed="false">
      <c r="A172" s="34"/>
      <c r="B172" s="47"/>
    </row>
    <row r="173" customFormat="false" ht="12.75" hidden="false" customHeight="false" outlineLevel="0" collapsed="false">
      <c r="A173" s="34"/>
      <c r="B173" s="47"/>
    </row>
    <row r="174" customFormat="false" ht="12.75" hidden="false" customHeight="false" outlineLevel="0" collapsed="false">
      <c r="A174" s="34"/>
      <c r="B174" s="47"/>
    </row>
    <row r="175" customFormat="false" ht="12.75" hidden="false" customHeight="false" outlineLevel="0" collapsed="false">
      <c r="A175" s="34"/>
      <c r="B175" s="47"/>
    </row>
    <row r="176" customFormat="false" ht="12.75" hidden="false" customHeight="false" outlineLevel="0" collapsed="false">
      <c r="A176" s="34"/>
      <c r="B176" s="47"/>
    </row>
    <row r="177" customFormat="false" ht="12.75" hidden="false" customHeight="false" outlineLevel="0" collapsed="false">
      <c r="A177" s="34"/>
      <c r="B177" s="47"/>
    </row>
    <row r="178" customFormat="false" ht="12.75" hidden="false" customHeight="false" outlineLevel="0" collapsed="false">
      <c r="A178" s="34"/>
      <c r="B178" s="47"/>
    </row>
    <row r="179" customFormat="false" ht="12.75" hidden="false" customHeight="false" outlineLevel="0" collapsed="false">
      <c r="A179" s="34"/>
      <c r="B179" s="47"/>
    </row>
    <row r="180" customFormat="false" ht="12.75" hidden="false" customHeight="false" outlineLevel="0" collapsed="false">
      <c r="A180" s="34"/>
      <c r="B180" s="47"/>
    </row>
    <row r="181" customFormat="false" ht="12.75" hidden="false" customHeight="false" outlineLevel="0" collapsed="false">
      <c r="A181" s="34"/>
      <c r="B181" s="47"/>
    </row>
    <row r="182" customFormat="false" ht="12.75" hidden="false" customHeight="false" outlineLevel="0" collapsed="false">
      <c r="A182" s="34"/>
      <c r="B182" s="47"/>
    </row>
    <row r="183" customFormat="false" ht="12.75" hidden="false" customHeight="false" outlineLevel="0" collapsed="false">
      <c r="A183" s="41"/>
      <c r="B183" s="48"/>
    </row>
  </sheetData>
  <mergeCells count="2">
    <mergeCell ref="E5:F5"/>
    <mergeCell ref="H5: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&amp;L&amp;F, &amp;A&amp;R&amp;D 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7" activeCellId="0" sqref="I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4.7"/>
    <col collapsed="false" customWidth="true" hidden="false" outlineLevel="0" max="3" min="3" style="0" width="9.7"/>
    <col collapsed="false" customWidth="true" hidden="false" outlineLevel="0" max="4" min="4" style="0" width="4.7"/>
    <col collapsed="false" customWidth="true" hidden="false" outlineLevel="0" max="5" min="5" style="0" width="10.71"/>
    <col collapsed="false" customWidth="true" hidden="false" outlineLevel="0" max="6" min="6" style="0" width="14.7"/>
    <col collapsed="false" customWidth="true" hidden="false" outlineLevel="0" max="7" min="7" style="0" width="2.7"/>
    <col collapsed="false" customWidth="true" hidden="false" outlineLevel="0" max="8" min="8" style="0" width="10.71"/>
    <col collapsed="false" customWidth="true" hidden="false" outlineLevel="0" max="9" min="9" style="0" width="14.7"/>
  </cols>
  <sheetData>
    <row r="1" customFormat="false" ht="18" hidden="false" customHeight="false" outlineLevel="0" collapsed="false">
      <c r="A1" s="1" t="s">
        <v>35</v>
      </c>
    </row>
    <row r="2" customFormat="false" ht="18" hidden="false" customHeight="false" outlineLevel="0" collapsed="false">
      <c r="A2" s="1" t="s">
        <v>36</v>
      </c>
    </row>
    <row r="3" customFormat="false" ht="18" hidden="false" customHeight="false" outlineLevel="0" collapsed="false">
      <c r="A3" s="1" t="s">
        <v>25</v>
      </c>
    </row>
    <row r="4" customFormat="false" ht="18" hidden="false" customHeight="false" outlineLevel="0" collapsed="false">
      <c r="A4" s="1"/>
    </row>
    <row r="5" customFormat="false" ht="12.75" hidden="false" customHeight="true" outlineLevel="0" collapsed="false">
      <c r="A5" s="34"/>
      <c r="E5" s="35" t="s">
        <v>26</v>
      </c>
      <c r="F5" s="35"/>
      <c r="H5" s="35" t="s">
        <v>27</v>
      </c>
      <c r="I5" s="35"/>
    </row>
    <row r="6" customFormat="false" ht="12.75" hidden="false" customHeight="false" outlineLevel="0" collapsed="false">
      <c r="A6" s="34"/>
      <c r="C6" s="36" t="s">
        <v>28</v>
      </c>
      <c r="E6" s="37" t="s">
        <v>29</v>
      </c>
      <c r="F6" s="37" t="s">
        <v>30</v>
      </c>
      <c r="H6" s="37" t="s">
        <v>29</v>
      </c>
      <c r="I6" s="37" t="s">
        <v>30</v>
      </c>
    </row>
    <row r="7" customFormat="false" ht="12.75" hidden="false" customHeight="false" outlineLevel="0" collapsed="false">
      <c r="A7" s="34"/>
      <c r="C7" s="36" t="s">
        <v>31</v>
      </c>
      <c r="E7" s="38" t="s">
        <v>32</v>
      </c>
      <c r="F7" s="38" t="s">
        <v>29</v>
      </c>
      <c r="H7" s="38" t="s">
        <v>32</v>
      </c>
      <c r="I7" s="38" t="s">
        <v>29</v>
      </c>
    </row>
    <row r="8" customFormat="false" ht="13.5" hidden="false" customHeight="false" outlineLevel="0" collapsed="false">
      <c r="A8" s="39" t="s">
        <v>33</v>
      </c>
    </row>
    <row r="9" customFormat="false" ht="12.75" hidden="false" customHeight="false" outlineLevel="0" collapsed="false">
      <c r="A9" s="34" t="n">
        <v>37347</v>
      </c>
      <c r="C9" s="12" t="n">
        <v>253.6</v>
      </c>
      <c r="E9" s="40" t="n">
        <v>3375</v>
      </c>
      <c r="F9" s="17" t="n">
        <f aca="false">ABS(E9*C9)</f>
        <v>855900</v>
      </c>
      <c r="H9" s="40" t="n">
        <v>2500</v>
      </c>
      <c r="I9" s="17" t="n">
        <f aca="false">ABS(H9*C9)</f>
        <v>634000</v>
      </c>
    </row>
    <row r="10" customFormat="false" ht="12.75" hidden="false" customHeight="false" outlineLevel="0" collapsed="false">
      <c r="A10" s="34" t="n">
        <v>37377</v>
      </c>
      <c r="C10" s="12" t="n">
        <v>329</v>
      </c>
      <c r="E10" s="40" t="n">
        <v>3375</v>
      </c>
      <c r="F10" s="17" t="n">
        <f aca="false">ABS(E10*C10)</f>
        <v>1110375</v>
      </c>
      <c r="H10" s="40" t="n">
        <v>2500</v>
      </c>
      <c r="I10" s="17" t="n">
        <f aca="false">ABS(H10*C10)</f>
        <v>822500</v>
      </c>
    </row>
    <row r="11" customFormat="false" ht="12.75" hidden="false" customHeight="false" outlineLevel="0" collapsed="false">
      <c r="A11" s="34" t="n">
        <v>37408</v>
      </c>
      <c r="C11" s="12" t="n">
        <v>299.4</v>
      </c>
      <c r="E11" s="40" t="n">
        <v>2700</v>
      </c>
      <c r="F11" s="17" t="n">
        <f aca="false">ABS(E11*C11)</f>
        <v>808380</v>
      </c>
      <c r="H11" s="40" t="n">
        <v>2000</v>
      </c>
      <c r="I11" s="17" t="n">
        <f aca="false">ABS(H11*C11)</f>
        <v>598800</v>
      </c>
    </row>
    <row r="12" customFormat="false" ht="12.75" hidden="false" customHeight="false" outlineLevel="0" collapsed="false">
      <c r="A12" s="34" t="n">
        <v>37438</v>
      </c>
      <c r="C12" s="12" t="n">
        <v>344.2</v>
      </c>
      <c r="E12" s="40" t="n">
        <v>2700</v>
      </c>
      <c r="F12" s="17" t="n">
        <f aca="false">ABS(E12*C12)</f>
        <v>929340</v>
      </c>
      <c r="H12" s="40" t="n">
        <v>2000</v>
      </c>
      <c r="I12" s="17" t="n">
        <f aca="false">ABS(H12*C12)</f>
        <v>688400</v>
      </c>
    </row>
    <row r="13" customFormat="false" ht="12.75" hidden="false" customHeight="false" outlineLevel="0" collapsed="false">
      <c r="A13" s="34" t="n">
        <v>37469</v>
      </c>
      <c r="C13" s="12" t="n">
        <v>354.1</v>
      </c>
      <c r="E13" s="40" t="n">
        <v>2700</v>
      </c>
      <c r="F13" s="17" t="n">
        <f aca="false">ABS(E13*C13)</f>
        <v>956070</v>
      </c>
      <c r="H13" s="40" t="n">
        <v>2000</v>
      </c>
      <c r="I13" s="17" t="n">
        <f aca="false">ABS(H13*C13)</f>
        <v>708200</v>
      </c>
    </row>
    <row r="14" customFormat="false" ht="12.75" hidden="false" customHeight="false" outlineLevel="0" collapsed="false">
      <c r="A14" s="34" t="n">
        <v>37500</v>
      </c>
      <c r="C14" s="12" t="n">
        <v>342.4</v>
      </c>
      <c r="E14" s="40" t="n">
        <v>2700</v>
      </c>
      <c r="F14" s="17" t="n">
        <f aca="false">ABS(E14*C14)</f>
        <v>924480</v>
      </c>
      <c r="H14" s="40" t="n">
        <v>2000</v>
      </c>
      <c r="I14" s="17" t="n">
        <f aca="false">ABS(H14*C14)</f>
        <v>684800</v>
      </c>
    </row>
    <row r="15" customFormat="false" ht="12.75" hidden="false" customHeight="false" outlineLevel="0" collapsed="false">
      <c r="A15" s="34" t="n">
        <v>37530</v>
      </c>
      <c r="C15" s="12" t="n">
        <v>326.9</v>
      </c>
      <c r="E15" s="40" t="n">
        <v>2025</v>
      </c>
      <c r="F15" s="17" t="n">
        <f aca="false">ABS(E15*C15)</f>
        <v>661972.5</v>
      </c>
      <c r="H15" s="40" t="n">
        <v>1500</v>
      </c>
      <c r="I15" s="17" t="n">
        <f aca="false">ABS(H15*C15)</f>
        <v>490350</v>
      </c>
    </row>
    <row r="16" customFormat="false" ht="12.75" hidden="false" customHeight="false" outlineLevel="0" collapsed="false">
      <c r="A16" s="34" t="n">
        <v>37561</v>
      </c>
      <c r="C16" s="12" t="n">
        <v>329.3</v>
      </c>
      <c r="E16" s="40" t="n">
        <v>2025</v>
      </c>
      <c r="F16" s="17" t="n">
        <f aca="false">ABS(E16*C16)</f>
        <v>666832.5</v>
      </c>
      <c r="H16" s="40" t="n">
        <v>1500</v>
      </c>
      <c r="I16" s="17" t="n">
        <f aca="false">ABS(H16*C16)</f>
        <v>493950</v>
      </c>
    </row>
    <row r="17" customFormat="false" ht="12.75" hidden="false" customHeight="false" outlineLevel="0" collapsed="false">
      <c r="A17" s="34" t="n">
        <v>37591</v>
      </c>
      <c r="C17" s="12" t="n">
        <v>348.5</v>
      </c>
      <c r="E17" s="40" t="n">
        <v>2025</v>
      </c>
      <c r="F17" s="17" t="n">
        <f aca="false">ABS(E17*C17)</f>
        <v>705712.5</v>
      </c>
      <c r="H17" s="40" t="n">
        <v>1500</v>
      </c>
      <c r="I17" s="17" t="n">
        <f aca="false">ABS(H17*C17)</f>
        <v>522750</v>
      </c>
    </row>
    <row r="18" customFormat="false" ht="12.75" hidden="false" customHeight="false" outlineLevel="0" collapsed="false">
      <c r="A18" s="34"/>
      <c r="C18" s="12"/>
      <c r="E18" s="40"/>
      <c r="F18" s="17"/>
      <c r="H18" s="40"/>
      <c r="I18" s="17"/>
    </row>
    <row r="19" customFormat="false" ht="15.75" hidden="false" customHeight="false" outlineLevel="0" collapsed="false">
      <c r="A19" s="41" t="s">
        <v>34</v>
      </c>
      <c r="C19" s="12" t="n">
        <f aca="false">SUM(C9:C17)</f>
        <v>2927.4</v>
      </c>
      <c r="E19" s="40"/>
      <c r="F19" s="42" t="n">
        <f aca="false">SUM(F9:F18)</f>
        <v>7619062.5</v>
      </c>
      <c r="H19" s="40"/>
      <c r="I19" s="42" t="n">
        <f aca="false">SUM(I9:I18)</f>
        <v>5643750</v>
      </c>
    </row>
    <row r="20" customFormat="false" ht="15" hidden="false" customHeight="false" outlineLevel="0" collapsed="false">
      <c r="A20" s="34"/>
      <c r="C20" s="12"/>
      <c r="E20" s="40"/>
      <c r="F20" s="43"/>
      <c r="H20" s="40"/>
      <c r="I20" s="43"/>
    </row>
    <row r="21" customFormat="false" ht="15" hidden="true" customHeight="false" outlineLevel="0" collapsed="false">
      <c r="A21" s="34" t="n">
        <v>37622</v>
      </c>
      <c r="C21" s="12"/>
      <c r="E21" s="40"/>
      <c r="F21" s="43" t="n">
        <f aca="false">+E21*C21</f>
        <v>0</v>
      </c>
      <c r="H21" s="40"/>
      <c r="I21" s="43" t="n">
        <f aca="false">+H21*F21</f>
        <v>0</v>
      </c>
    </row>
    <row r="22" customFormat="false" ht="15" hidden="true" customHeight="false" outlineLevel="0" collapsed="false">
      <c r="A22" s="34" t="n">
        <v>37653</v>
      </c>
      <c r="C22" s="12"/>
      <c r="E22" s="40"/>
      <c r="F22" s="43" t="n">
        <f aca="false">+E22*C22</f>
        <v>0</v>
      </c>
      <c r="H22" s="40"/>
      <c r="I22" s="43" t="n">
        <f aca="false">+H22*F22</f>
        <v>0</v>
      </c>
    </row>
    <row r="23" customFormat="false" ht="15" hidden="true" customHeight="false" outlineLevel="0" collapsed="false">
      <c r="A23" s="34" t="n">
        <v>37681</v>
      </c>
      <c r="C23" s="12"/>
      <c r="E23" s="40"/>
      <c r="F23" s="43" t="n">
        <f aca="false">+E23*C23</f>
        <v>0</v>
      </c>
      <c r="H23" s="40"/>
      <c r="I23" s="43" t="n">
        <f aca="false">+H23*F23</f>
        <v>0</v>
      </c>
    </row>
    <row r="24" customFormat="false" ht="15" hidden="true" customHeight="false" outlineLevel="0" collapsed="false">
      <c r="A24" s="34" t="n">
        <v>37712</v>
      </c>
      <c r="C24" s="12"/>
      <c r="E24" s="40"/>
      <c r="F24" s="43" t="n">
        <f aca="false">+E24*C24</f>
        <v>0</v>
      </c>
      <c r="H24" s="40"/>
      <c r="I24" s="43" t="n">
        <f aca="false">+H24*F24</f>
        <v>0</v>
      </c>
    </row>
    <row r="25" customFormat="false" ht="15" hidden="true" customHeight="false" outlineLevel="0" collapsed="false">
      <c r="A25" s="34" t="n">
        <v>37742</v>
      </c>
      <c r="C25" s="12"/>
      <c r="E25" s="40"/>
      <c r="F25" s="43" t="n">
        <f aca="false">+E25*C25</f>
        <v>0</v>
      </c>
      <c r="H25" s="40"/>
      <c r="I25" s="43" t="n">
        <f aca="false">+H25*F25</f>
        <v>0</v>
      </c>
    </row>
    <row r="26" customFormat="false" ht="15" hidden="true" customHeight="false" outlineLevel="0" collapsed="false">
      <c r="A26" s="34" t="n">
        <v>37773</v>
      </c>
      <c r="C26" s="12"/>
      <c r="E26" s="40"/>
      <c r="F26" s="43" t="n">
        <f aca="false">+E26*C26</f>
        <v>0</v>
      </c>
      <c r="H26" s="40"/>
      <c r="I26" s="43" t="n">
        <f aca="false">+H26*F26</f>
        <v>0</v>
      </c>
    </row>
    <row r="27" customFormat="false" ht="15" hidden="true" customHeight="false" outlineLevel="0" collapsed="false">
      <c r="A27" s="34" t="n">
        <v>37803</v>
      </c>
      <c r="C27" s="12"/>
      <c r="E27" s="40"/>
      <c r="F27" s="43" t="n">
        <f aca="false">+E27*C27</f>
        <v>0</v>
      </c>
      <c r="H27" s="40"/>
      <c r="I27" s="43" t="n">
        <f aca="false">+H27*F27</f>
        <v>0</v>
      </c>
    </row>
    <row r="28" customFormat="false" ht="15" hidden="true" customHeight="false" outlineLevel="0" collapsed="false">
      <c r="A28" s="34" t="n">
        <v>37834</v>
      </c>
      <c r="C28" s="12"/>
      <c r="E28" s="40"/>
      <c r="F28" s="43" t="n">
        <f aca="false">+E28*C28</f>
        <v>0</v>
      </c>
      <c r="H28" s="40"/>
      <c r="I28" s="43" t="n">
        <f aca="false">+H28*F28</f>
        <v>0</v>
      </c>
    </row>
    <row r="29" customFormat="false" ht="15" hidden="true" customHeight="false" outlineLevel="0" collapsed="false">
      <c r="A29" s="34" t="n">
        <v>37865</v>
      </c>
      <c r="C29" s="12"/>
      <c r="E29" s="40"/>
      <c r="F29" s="43" t="n">
        <f aca="false">+E29*C29</f>
        <v>0</v>
      </c>
      <c r="H29" s="40"/>
      <c r="I29" s="43" t="n">
        <f aca="false">+H29*F29</f>
        <v>0</v>
      </c>
    </row>
    <row r="30" customFormat="false" ht="15" hidden="true" customHeight="false" outlineLevel="0" collapsed="false">
      <c r="A30" s="34" t="n">
        <v>37895</v>
      </c>
      <c r="C30" s="12"/>
      <c r="E30" s="40"/>
      <c r="F30" s="43" t="n">
        <f aca="false">+E30*C30</f>
        <v>0</v>
      </c>
      <c r="H30" s="40"/>
      <c r="I30" s="43" t="n">
        <f aca="false">+H30*F30</f>
        <v>0</v>
      </c>
    </row>
    <row r="31" customFormat="false" ht="15" hidden="true" customHeight="false" outlineLevel="0" collapsed="false">
      <c r="A31" s="34" t="n">
        <v>37926</v>
      </c>
      <c r="C31" s="12"/>
      <c r="E31" s="40"/>
      <c r="F31" s="43" t="n">
        <f aca="false">+E31*C31</f>
        <v>0</v>
      </c>
      <c r="H31" s="40"/>
      <c r="I31" s="43" t="n">
        <f aca="false">+H31*F31</f>
        <v>0</v>
      </c>
    </row>
    <row r="32" customFormat="false" ht="15" hidden="true" customHeight="false" outlineLevel="0" collapsed="false">
      <c r="A32" s="34" t="n">
        <v>37956</v>
      </c>
      <c r="C32" s="12"/>
      <c r="E32" s="40"/>
      <c r="F32" s="43" t="n">
        <f aca="false">+E32*C32</f>
        <v>0</v>
      </c>
      <c r="H32" s="40"/>
      <c r="I32" s="43" t="n">
        <f aca="false">+H32*F32</f>
        <v>0</v>
      </c>
    </row>
    <row r="33" customFormat="false" ht="15.75" hidden="false" customHeight="false" outlineLevel="0" collapsed="false">
      <c r="A33" s="41" t="s">
        <v>14</v>
      </c>
      <c r="C33" s="12" t="n">
        <v>2115</v>
      </c>
      <c r="E33" s="40" t="n">
        <v>2025</v>
      </c>
      <c r="F33" s="42" t="n">
        <f aca="false">ABS(E33*C33)</f>
        <v>4282875</v>
      </c>
      <c r="H33" s="40" t="n">
        <v>1500</v>
      </c>
      <c r="I33" s="42" t="n">
        <f aca="false">ABS(H33*C33)</f>
        <v>3172500</v>
      </c>
    </row>
    <row r="34" customFormat="false" ht="15" hidden="false" customHeight="false" outlineLevel="0" collapsed="false">
      <c r="A34" s="41"/>
      <c r="C34" s="12"/>
      <c r="E34" s="40"/>
      <c r="F34" s="43"/>
      <c r="H34" s="40"/>
      <c r="I34" s="43"/>
    </row>
    <row r="35" customFormat="false" ht="15.75" hidden="false" customHeight="false" outlineLevel="0" collapsed="false">
      <c r="A35" s="41" t="s">
        <v>18</v>
      </c>
      <c r="C35" s="12" t="n">
        <v>2616.2</v>
      </c>
      <c r="E35" s="40" t="n">
        <v>2025</v>
      </c>
      <c r="F35" s="42" t="n">
        <f aca="false">ABS(E35*C35)</f>
        <v>5297805</v>
      </c>
      <c r="H35" s="40" t="n">
        <v>1500</v>
      </c>
      <c r="I35" s="42" t="n">
        <f aca="false">ABS(H35*C35)</f>
        <v>3924300</v>
      </c>
    </row>
    <row r="36" customFormat="false" ht="13.5" hidden="false" customHeight="false" outlineLevel="0" collapsed="false">
      <c r="A36" s="34"/>
      <c r="F36" s="17"/>
      <c r="I36" s="17"/>
    </row>
    <row r="37" customFormat="false" ht="16.5" hidden="false" customHeight="false" outlineLevel="0" collapsed="false">
      <c r="A37" s="41" t="s">
        <v>19</v>
      </c>
      <c r="B37" s="44"/>
      <c r="C37" s="45" t="n">
        <f aca="false">SUM(C19:C35)</f>
        <v>7658.6</v>
      </c>
      <c r="F37" s="46" t="n">
        <f aca="false">+F35+F33+F19</f>
        <v>17199742.5</v>
      </c>
      <c r="I37" s="46" t="n">
        <f aca="false">+I35+I33+I19</f>
        <v>12740550</v>
      </c>
    </row>
    <row r="38" customFormat="false" ht="12.75" hidden="false" customHeight="false" outlineLevel="0" collapsed="false">
      <c r="A38" s="34"/>
      <c r="B38" s="47"/>
    </row>
    <row r="39" customFormat="false" ht="12.75" hidden="false" customHeight="false" outlineLevel="0" collapsed="false">
      <c r="A39" s="34"/>
      <c r="B39" s="47"/>
    </row>
    <row r="40" customFormat="false" ht="12.75" hidden="false" customHeight="false" outlineLevel="0" collapsed="false">
      <c r="A40" s="34"/>
      <c r="B40" s="47"/>
    </row>
    <row r="41" customFormat="false" ht="12.75" hidden="false" customHeight="false" outlineLevel="0" collapsed="false">
      <c r="A41" s="34"/>
      <c r="B41" s="47"/>
    </row>
    <row r="42" customFormat="false" ht="12.75" hidden="false" customHeight="false" outlineLevel="0" collapsed="false">
      <c r="A42" s="34"/>
      <c r="B42" s="47"/>
    </row>
    <row r="43" customFormat="false" ht="12.75" hidden="false" customHeight="false" outlineLevel="0" collapsed="false">
      <c r="A43" s="34"/>
      <c r="B43" s="47"/>
    </row>
    <row r="44" customFormat="false" ht="12.75" hidden="false" customHeight="false" outlineLevel="0" collapsed="false">
      <c r="A44" s="34"/>
      <c r="B44" s="47"/>
    </row>
    <row r="45" customFormat="false" ht="12.75" hidden="false" customHeight="false" outlineLevel="0" collapsed="false">
      <c r="A45" s="34"/>
      <c r="B45" s="47"/>
    </row>
    <row r="46" customFormat="false" ht="12.75" hidden="false" customHeight="false" outlineLevel="0" collapsed="false">
      <c r="A46" s="34"/>
      <c r="B46" s="47"/>
    </row>
    <row r="47" customFormat="false" ht="12.75" hidden="false" customHeight="false" outlineLevel="0" collapsed="false">
      <c r="A47" s="34"/>
      <c r="B47" s="47"/>
    </row>
    <row r="48" customFormat="false" ht="12.75" hidden="false" customHeight="false" outlineLevel="0" collapsed="false">
      <c r="A48" s="34"/>
      <c r="B48" s="47"/>
    </row>
    <row r="49" customFormat="false" ht="12.75" hidden="false" customHeight="false" outlineLevel="0" collapsed="false">
      <c r="A49" s="34"/>
      <c r="B49" s="47"/>
    </row>
    <row r="50" customFormat="false" ht="12.75" hidden="false" customHeight="false" outlineLevel="0" collapsed="false">
      <c r="A50" s="34"/>
      <c r="B50" s="47"/>
    </row>
    <row r="51" customFormat="false" ht="12.75" hidden="false" customHeight="false" outlineLevel="0" collapsed="false">
      <c r="A51" s="34"/>
      <c r="B51" s="47"/>
    </row>
    <row r="52" customFormat="false" ht="12.75" hidden="false" customHeight="false" outlineLevel="0" collapsed="false">
      <c r="A52" s="34"/>
      <c r="B52" s="47"/>
    </row>
    <row r="53" customFormat="false" ht="12.75" hidden="false" customHeight="false" outlineLevel="0" collapsed="false">
      <c r="A53" s="34"/>
      <c r="B53" s="47"/>
    </row>
    <row r="54" customFormat="false" ht="12.75" hidden="false" customHeight="false" outlineLevel="0" collapsed="false">
      <c r="A54" s="34"/>
      <c r="B54" s="47"/>
    </row>
    <row r="55" customFormat="false" ht="12.75" hidden="false" customHeight="false" outlineLevel="0" collapsed="false">
      <c r="A55" s="34"/>
      <c r="B55" s="47"/>
    </row>
    <row r="56" customFormat="false" ht="12.75" hidden="false" customHeight="false" outlineLevel="0" collapsed="false">
      <c r="A56" s="34"/>
      <c r="B56" s="47"/>
    </row>
    <row r="57" customFormat="false" ht="12.75" hidden="false" customHeight="false" outlineLevel="0" collapsed="false">
      <c r="A57" s="34"/>
      <c r="B57" s="47"/>
    </row>
    <row r="58" customFormat="false" ht="12.75" hidden="false" customHeight="false" outlineLevel="0" collapsed="false">
      <c r="A58" s="34"/>
      <c r="B58" s="47"/>
    </row>
    <row r="59" customFormat="false" ht="12.75" hidden="false" customHeight="false" outlineLevel="0" collapsed="false">
      <c r="A59" s="34"/>
      <c r="B59" s="47"/>
    </row>
    <row r="60" customFormat="false" ht="12.75" hidden="false" customHeight="false" outlineLevel="0" collapsed="false">
      <c r="A60" s="34"/>
      <c r="B60" s="47"/>
    </row>
    <row r="61" customFormat="false" ht="12.75" hidden="false" customHeight="false" outlineLevel="0" collapsed="false">
      <c r="A61" s="34"/>
      <c r="B61" s="47"/>
    </row>
    <row r="62" customFormat="false" ht="12.75" hidden="false" customHeight="false" outlineLevel="0" collapsed="false">
      <c r="A62" s="34"/>
      <c r="B62" s="47"/>
    </row>
    <row r="63" customFormat="false" ht="12.75" hidden="false" customHeight="false" outlineLevel="0" collapsed="false">
      <c r="A63" s="34"/>
      <c r="B63" s="47"/>
    </row>
    <row r="64" customFormat="false" ht="12.75" hidden="false" customHeight="false" outlineLevel="0" collapsed="false">
      <c r="A64" s="34"/>
      <c r="B64" s="47"/>
    </row>
    <row r="65" customFormat="false" ht="12.75" hidden="false" customHeight="false" outlineLevel="0" collapsed="false">
      <c r="A65" s="34"/>
      <c r="B65" s="47"/>
    </row>
    <row r="66" customFormat="false" ht="12.75" hidden="false" customHeight="false" outlineLevel="0" collapsed="false">
      <c r="A66" s="34"/>
      <c r="B66" s="47"/>
    </row>
    <row r="67" customFormat="false" ht="12.75" hidden="false" customHeight="false" outlineLevel="0" collapsed="false">
      <c r="A67" s="34"/>
      <c r="B67" s="47"/>
    </row>
    <row r="68" customFormat="false" ht="12.75" hidden="false" customHeight="false" outlineLevel="0" collapsed="false">
      <c r="A68" s="34"/>
      <c r="B68" s="47"/>
    </row>
    <row r="69" customFormat="false" ht="12.75" hidden="false" customHeight="false" outlineLevel="0" collapsed="false">
      <c r="A69" s="34"/>
      <c r="B69" s="47"/>
    </row>
    <row r="70" customFormat="false" ht="12.75" hidden="false" customHeight="false" outlineLevel="0" collapsed="false">
      <c r="A70" s="34"/>
      <c r="B70" s="47"/>
    </row>
    <row r="71" customFormat="false" ht="12.75" hidden="false" customHeight="false" outlineLevel="0" collapsed="false">
      <c r="A71" s="34"/>
      <c r="B71" s="47"/>
    </row>
    <row r="72" customFormat="false" ht="12.75" hidden="false" customHeight="false" outlineLevel="0" collapsed="false">
      <c r="A72" s="34"/>
      <c r="B72" s="47"/>
    </row>
    <row r="73" customFormat="false" ht="12.75" hidden="false" customHeight="false" outlineLevel="0" collapsed="false">
      <c r="A73" s="34"/>
      <c r="B73" s="47"/>
    </row>
    <row r="74" customFormat="false" ht="12.75" hidden="false" customHeight="false" outlineLevel="0" collapsed="false">
      <c r="A74" s="34"/>
      <c r="B74" s="47"/>
    </row>
    <row r="75" customFormat="false" ht="12.75" hidden="false" customHeight="false" outlineLevel="0" collapsed="false">
      <c r="A75" s="34"/>
      <c r="B75" s="47"/>
    </row>
    <row r="76" customFormat="false" ht="12.75" hidden="false" customHeight="false" outlineLevel="0" collapsed="false">
      <c r="A76" s="34"/>
      <c r="B76" s="47"/>
    </row>
    <row r="77" customFormat="false" ht="12.75" hidden="false" customHeight="false" outlineLevel="0" collapsed="false">
      <c r="A77" s="34"/>
      <c r="B77" s="47"/>
    </row>
    <row r="78" customFormat="false" ht="12.75" hidden="false" customHeight="false" outlineLevel="0" collapsed="false">
      <c r="A78" s="34"/>
      <c r="B78" s="47"/>
    </row>
    <row r="79" customFormat="false" ht="12.75" hidden="false" customHeight="false" outlineLevel="0" collapsed="false">
      <c r="A79" s="34"/>
      <c r="B79" s="47"/>
    </row>
    <row r="80" customFormat="false" ht="12.75" hidden="false" customHeight="false" outlineLevel="0" collapsed="false">
      <c r="A80" s="34"/>
      <c r="B80" s="47"/>
    </row>
    <row r="81" customFormat="false" ht="12.75" hidden="false" customHeight="false" outlineLevel="0" collapsed="false">
      <c r="A81" s="34"/>
      <c r="B81" s="47"/>
    </row>
    <row r="82" customFormat="false" ht="12.75" hidden="false" customHeight="false" outlineLevel="0" collapsed="false">
      <c r="A82" s="34"/>
      <c r="B82" s="47"/>
    </row>
    <row r="83" customFormat="false" ht="12.75" hidden="false" customHeight="false" outlineLevel="0" collapsed="false">
      <c r="A83" s="34"/>
      <c r="B83" s="47"/>
    </row>
    <row r="84" customFormat="false" ht="12.75" hidden="false" customHeight="false" outlineLevel="0" collapsed="false">
      <c r="A84" s="34"/>
      <c r="B84" s="47"/>
    </row>
    <row r="85" customFormat="false" ht="12.75" hidden="false" customHeight="false" outlineLevel="0" collapsed="false">
      <c r="A85" s="34"/>
      <c r="B85" s="47"/>
    </row>
    <row r="86" customFormat="false" ht="12.75" hidden="false" customHeight="false" outlineLevel="0" collapsed="false">
      <c r="A86" s="34"/>
      <c r="B86" s="47"/>
    </row>
    <row r="87" customFormat="false" ht="12.75" hidden="false" customHeight="false" outlineLevel="0" collapsed="false">
      <c r="A87" s="34"/>
      <c r="B87" s="47"/>
    </row>
    <row r="88" customFormat="false" ht="12.75" hidden="false" customHeight="false" outlineLevel="0" collapsed="false">
      <c r="A88" s="34"/>
      <c r="B88" s="47"/>
    </row>
    <row r="89" customFormat="false" ht="12.75" hidden="false" customHeight="false" outlineLevel="0" collapsed="false">
      <c r="A89" s="34"/>
      <c r="B89" s="47"/>
    </row>
    <row r="90" customFormat="false" ht="12.75" hidden="false" customHeight="false" outlineLevel="0" collapsed="false">
      <c r="A90" s="34"/>
      <c r="B90" s="47"/>
    </row>
    <row r="91" customFormat="false" ht="12.75" hidden="false" customHeight="false" outlineLevel="0" collapsed="false">
      <c r="A91" s="34"/>
      <c r="B91" s="47"/>
    </row>
    <row r="92" customFormat="false" ht="12.75" hidden="false" customHeight="false" outlineLevel="0" collapsed="false">
      <c r="A92" s="34"/>
      <c r="B92" s="47"/>
    </row>
    <row r="93" customFormat="false" ht="12.75" hidden="false" customHeight="false" outlineLevel="0" collapsed="false">
      <c r="A93" s="34"/>
      <c r="B93" s="47"/>
    </row>
    <row r="94" customFormat="false" ht="12.75" hidden="false" customHeight="false" outlineLevel="0" collapsed="false">
      <c r="A94" s="34"/>
      <c r="B94" s="47"/>
    </row>
    <row r="95" customFormat="false" ht="12.75" hidden="false" customHeight="false" outlineLevel="0" collapsed="false">
      <c r="A95" s="34"/>
      <c r="B95" s="47"/>
    </row>
    <row r="96" customFormat="false" ht="12.75" hidden="false" customHeight="false" outlineLevel="0" collapsed="false">
      <c r="A96" s="34"/>
      <c r="B96" s="47"/>
    </row>
    <row r="97" customFormat="false" ht="12.75" hidden="false" customHeight="false" outlineLevel="0" collapsed="false">
      <c r="A97" s="34"/>
      <c r="B97" s="47"/>
    </row>
    <row r="98" customFormat="false" ht="12.75" hidden="false" customHeight="false" outlineLevel="0" collapsed="false">
      <c r="A98" s="34"/>
      <c r="B98" s="47"/>
    </row>
    <row r="99" customFormat="false" ht="12.75" hidden="false" customHeight="false" outlineLevel="0" collapsed="false">
      <c r="A99" s="34"/>
      <c r="B99" s="47"/>
    </row>
    <row r="100" customFormat="false" ht="12.75" hidden="false" customHeight="false" outlineLevel="0" collapsed="false">
      <c r="A100" s="34"/>
      <c r="B100" s="47"/>
    </row>
    <row r="101" customFormat="false" ht="12.75" hidden="false" customHeight="false" outlineLevel="0" collapsed="false">
      <c r="A101" s="34"/>
      <c r="B101" s="47"/>
    </row>
    <row r="102" customFormat="false" ht="12.75" hidden="false" customHeight="false" outlineLevel="0" collapsed="false">
      <c r="A102" s="34"/>
      <c r="B102" s="47"/>
    </row>
    <row r="103" customFormat="false" ht="12.75" hidden="false" customHeight="false" outlineLevel="0" collapsed="false">
      <c r="A103" s="34"/>
      <c r="B103" s="47"/>
    </row>
    <row r="104" customFormat="false" ht="12.75" hidden="false" customHeight="false" outlineLevel="0" collapsed="false">
      <c r="A104" s="34"/>
      <c r="B104" s="47"/>
    </row>
    <row r="105" customFormat="false" ht="12.75" hidden="false" customHeight="false" outlineLevel="0" collapsed="false">
      <c r="A105" s="34"/>
      <c r="B105" s="47"/>
    </row>
    <row r="106" customFormat="false" ht="12.75" hidden="false" customHeight="false" outlineLevel="0" collapsed="false">
      <c r="A106" s="34"/>
      <c r="B106" s="47"/>
    </row>
    <row r="107" customFormat="false" ht="12.75" hidden="false" customHeight="false" outlineLevel="0" collapsed="false">
      <c r="A107" s="34"/>
      <c r="B107" s="47"/>
    </row>
    <row r="108" customFormat="false" ht="12.75" hidden="false" customHeight="false" outlineLevel="0" collapsed="false">
      <c r="A108" s="34"/>
      <c r="B108" s="47"/>
    </row>
    <row r="109" customFormat="false" ht="12.75" hidden="false" customHeight="false" outlineLevel="0" collapsed="false">
      <c r="A109" s="34"/>
      <c r="B109" s="47"/>
    </row>
    <row r="110" customFormat="false" ht="12.75" hidden="false" customHeight="false" outlineLevel="0" collapsed="false">
      <c r="A110" s="34"/>
      <c r="B110" s="47"/>
    </row>
    <row r="111" customFormat="false" ht="12.75" hidden="false" customHeight="false" outlineLevel="0" collapsed="false">
      <c r="A111" s="34"/>
      <c r="B111" s="47"/>
    </row>
    <row r="112" customFormat="false" ht="12.75" hidden="false" customHeight="false" outlineLevel="0" collapsed="false">
      <c r="A112" s="34"/>
      <c r="B112" s="47"/>
    </row>
    <row r="113" customFormat="false" ht="12.75" hidden="false" customHeight="false" outlineLevel="0" collapsed="false">
      <c r="A113" s="34"/>
      <c r="B113" s="47"/>
    </row>
    <row r="114" customFormat="false" ht="12.75" hidden="false" customHeight="false" outlineLevel="0" collapsed="false">
      <c r="A114" s="34"/>
      <c r="B114" s="47"/>
    </row>
    <row r="115" customFormat="false" ht="12.75" hidden="false" customHeight="false" outlineLevel="0" collapsed="false">
      <c r="A115" s="34"/>
      <c r="B115" s="47"/>
    </row>
    <row r="116" customFormat="false" ht="12.75" hidden="false" customHeight="false" outlineLevel="0" collapsed="false">
      <c r="A116" s="34"/>
      <c r="B116" s="47"/>
    </row>
    <row r="117" customFormat="false" ht="12.75" hidden="false" customHeight="false" outlineLevel="0" collapsed="false">
      <c r="A117" s="34"/>
      <c r="B117" s="47"/>
    </row>
    <row r="118" customFormat="false" ht="12.75" hidden="false" customHeight="false" outlineLevel="0" collapsed="false">
      <c r="A118" s="34"/>
      <c r="B118" s="47"/>
    </row>
    <row r="119" customFormat="false" ht="12.75" hidden="false" customHeight="false" outlineLevel="0" collapsed="false">
      <c r="A119" s="34"/>
      <c r="B119" s="47"/>
    </row>
    <row r="120" customFormat="false" ht="12.75" hidden="false" customHeight="false" outlineLevel="0" collapsed="false">
      <c r="A120" s="34"/>
      <c r="B120" s="47"/>
    </row>
    <row r="121" customFormat="false" ht="12.75" hidden="false" customHeight="false" outlineLevel="0" collapsed="false">
      <c r="A121" s="34"/>
      <c r="B121" s="47"/>
    </row>
    <row r="122" customFormat="false" ht="12.75" hidden="false" customHeight="false" outlineLevel="0" collapsed="false">
      <c r="A122" s="34"/>
      <c r="B122" s="47"/>
    </row>
    <row r="123" customFormat="false" ht="12.75" hidden="false" customHeight="false" outlineLevel="0" collapsed="false">
      <c r="A123" s="34"/>
      <c r="B123" s="47"/>
    </row>
    <row r="124" customFormat="false" ht="12.75" hidden="false" customHeight="false" outlineLevel="0" collapsed="false">
      <c r="A124" s="34"/>
      <c r="B124" s="47"/>
    </row>
    <row r="125" customFormat="false" ht="12.75" hidden="false" customHeight="false" outlineLevel="0" collapsed="false">
      <c r="A125" s="34"/>
      <c r="B125" s="47"/>
    </row>
    <row r="126" customFormat="false" ht="12.75" hidden="false" customHeight="false" outlineLevel="0" collapsed="false">
      <c r="A126" s="34"/>
      <c r="B126" s="47"/>
    </row>
    <row r="127" customFormat="false" ht="12.75" hidden="false" customHeight="false" outlineLevel="0" collapsed="false">
      <c r="A127" s="34"/>
      <c r="B127" s="47"/>
    </row>
    <row r="128" customFormat="false" ht="12.75" hidden="false" customHeight="false" outlineLevel="0" collapsed="false">
      <c r="A128" s="34"/>
      <c r="B128" s="47"/>
    </row>
    <row r="129" customFormat="false" ht="12.75" hidden="false" customHeight="false" outlineLevel="0" collapsed="false">
      <c r="A129" s="34"/>
      <c r="B129" s="47"/>
    </row>
    <row r="130" customFormat="false" ht="12.75" hidden="false" customHeight="false" outlineLevel="0" collapsed="false">
      <c r="A130" s="34"/>
      <c r="B130" s="47"/>
    </row>
    <row r="131" customFormat="false" ht="12.75" hidden="false" customHeight="false" outlineLevel="0" collapsed="false">
      <c r="A131" s="34"/>
      <c r="B131" s="47"/>
    </row>
    <row r="132" customFormat="false" ht="12.75" hidden="false" customHeight="false" outlineLevel="0" collapsed="false">
      <c r="A132" s="34"/>
      <c r="B132" s="47"/>
    </row>
    <row r="133" customFormat="false" ht="12.75" hidden="false" customHeight="false" outlineLevel="0" collapsed="false">
      <c r="A133" s="34"/>
      <c r="B133" s="47"/>
    </row>
    <row r="134" customFormat="false" ht="12.75" hidden="false" customHeight="false" outlineLevel="0" collapsed="false">
      <c r="A134" s="34"/>
      <c r="B134" s="47"/>
    </row>
    <row r="135" customFormat="false" ht="12.75" hidden="false" customHeight="false" outlineLevel="0" collapsed="false">
      <c r="A135" s="34"/>
      <c r="B135" s="47"/>
    </row>
    <row r="136" customFormat="false" ht="12.75" hidden="false" customHeight="false" outlineLevel="0" collapsed="false">
      <c r="A136" s="34"/>
      <c r="B136" s="47"/>
    </row>
    <row r="137" customFormat="false" ht="12.75" hidden="false" customHeight="false" outlineLevel="0" collapsed="false">
      <c r="A137" s="34"/>
      <c r="B137" s="47"/>
    </row>
    <row r="138" customFormat="false" ht="12.75" hidden="false" customHeight="false" outlineLevel="0" collapsed="false">
      <c r="A138" s="34"/>
      <c r="B138" s="47"/>
    </row>
    <row r="139" customFormat="false" ht="12.75" hidden="false" customHeight="false" outlineLevel="0" collapsed="false">
      <c r="A139" s="34"/>
      <c r="B139" s="47"/>
    </row>
    <row r="140" customFormat="false" ht="12.75" hidden="false" customHeight="false" outlineLevel="0" collapsed="false">
      <c r="A140" s="34"/>
      <c r="B140" s="47"/>
    </row>
    <row r="141" customFormat="false" ht="12.75" hidden="false" customHeight="false" outlineLevel="0" collapsed="false">
      <c r="A141" s="34"/>
      <c r="B141" s="47"/>
    </row>
    <row r="142" customFormat="false" ht="12.75" hidden="false" customHeight="false" outlineLevel="0" collapsed="false">
      <c r="A142" s="34"/>
      <c r="B142" s="47"/>
    </row>
    <row r="143" customFormat="false" ht="12.75" hidden="false" customHeight="false" outlineLevel="0" collapsed="false">
      <c r="A143" s="34"/>
      <c r="B143" s="47"/>
    </row>
    <row r="144" customFormat="false" ht="12.75" hidden="false" customHeight="false" outlineLevel="0" collapsed="false">
      <c r="A144" s="34"/>
      <c r="B144" s="47"/>
    </row>
    <row r="145" customFormat="false" ht="12.75" hidden="false" customHeight="false" outlineLevel="0" collapsed="false">
      <c r="A145" s="34"/>
      <c r="B145" s="47"/>
    </row>
    <row r="146" customFormat="false" ht="12.75" hidden="false" customHeight="false" outlineLevel="0" collapsed="false">
      <c r="A146" s="34"/>
      <c r="B146" s="47"/>
    </row>
    <row r="147" customFormat="false" ht="12.75" hidden="false" customHeight="false" outlineLevel="0" collapsed="false">
      <c r="A147" s="34"/>
      <c r="B147" s="47"/>
    </row>
    <row r="148" customFormat="false" ht="12.75" hidden="false" customHeight="false" outlineLevel="0" collapsed="false">
      <c r="A148" s="34"/>
      <c r="B148" s="47"/>
    </row>
    <row r="149" customFormat="false" ht="12.75" hidden="false" customHeight="false" outlineLevel="0" collapsed="false">
      <c r="A149" s="34"/>
      <c r="B149" s="47"/>
    </row>
    <row r="150" customFormat="false" ht="12.75" hidden="false" customHeight="false" outlineLevel="0" collapsed="false">
      <c r="A150" s="34"/>
      <c r="B150" s="47"/>
    </row>
    <row r="151" customFormat="false" ht="12.75" hidden="false" customHeight="false" outlineLevel="0" collapsed="false">
      <c r="A151" s="34"/>
      <c r="B151" s="47"/>
    </row>
    <row r="152" customFormat="false" ht="12.75" hidden="false" customHeight="false" outlineLevel="0" collapsed="false">
      <c r="A152" s="34"/>
      <c r="B152" s="47"/>
    </row>
    <row r="153" customFormat="false" ht="12.75" hidden="false" customHeight="false" outlineLevel="0" collapsed="false">
      <c r="A153" s="34"/>
      <c r="B153" s="47"/>
    </row>
    <row r="154" customFormat="false" ht="12.75" hidden="false" customHeight="false" outlineLevel="0" collapsed="false">
      <c r="A154" s="34"/>
      <c r="B154" s="47"/>
    </row>
    <row r="155" customFormat="false" ht="12.75" hidden="false" customHeight="false" outlineLevel="0" collapsed="false">
      <c r="A155" s="34"/>
      <c r="B155" s="47"/>
    </row>
    <row r="156" customFormat="false" ht="12.75" hidden="false" customHeight="false" outlineLevel="0" collapsed="false">
      <c r="A156" s="34"/>
      <c r="B156" s="47"/>
    </row>
    <row r="157" customFormat="false" ht="12.75" hidden="false" customHeight="false" outlineLevel="0" collapsed="false">
      <c r="A157" s="34"/>
      <c r="B157" s="47"/>
    </row>
    <row r="158" customFormat="false" ht="12.75" hidden="false" customHeight="false" outlineLevel="0" collapsed="false">
      <c r="A158" s="34"/>
      <c r="B158" s="47"/>
    </row>
    <row r="159" customFormat="false" ht="12.75" hidden="false" customHeight="false" outlineLevel="0" collapsed="false">
      <c r="A159" s="34"/>
      <c r="B159" s="47"/>
    </row>
    <row r="160" customFormat="false" ht="12.75" hidden="false" customHeight="false" outlineLevel="0" collapsed="false">
      <c r="A160" s="34"/>
      <c r="B160" s="47"/>
    </row>
    <row r="161" customFormat="false" ht="12.75" hidden="false" customHeight="false" outlineLevel="0" collapsed="false">
      <c r="A161" s="34"/>
      <c r="B161" s="47"/>
    </row>
    <row r="162" customFormat="false" ht="12.75" hidden="false" customHeight="false" outlineLevel="0" collapsed="false">
      <c r="A162" s="34"/>
      <c r="B162" s="47"/>
    </row>
    <row r="163" customFormat="false" ht="12.75" hidden="false" customHeight="false" outlineLevel="0" collapsed="false">
      <c r="A163" s="34"/>
      <c r="B163" s="47"/>
    </row>
    <row r="164" customFormat="false" ht="12.75" hidden="false" customHeight="false" outlineLevel="0" collapsed="false">
      <c r="A164" s="34"/>
      <c r="B164" s="47"/>
    </row>
    <row r="165" customFormat="false" ht="12.75" hidden="false" customHeight="false" outlineLevel="0" collapsed="false">
      <c r="A165" s="34"/>
      <c r="B165" s="47"/>
    </row>
    <row r="166" customFormat="false" ht="12.75" hidden="false" customHeight="false" outlineLevel="0" collapsed="false">
      <c r="A166" s="34"/>
      <c r="B166" s="47"/>
    </row>
    <row r="167" customFormat="false" ht="12.75" hidden="false" customHeight="false" outlineLevel="0" collapsed="false">
      <c r="A167" s="34"/>
      <c r="B167" s="47"/>
    </row>
    <row r="168" customFormat="false" ht="12.75" hidden="false" customHeight="false" outlineLevel="0" collapsed="false">
      <c r="A168" s="34"/>
      <c r="B168" s="47"/>
    </row>
    <row r="169" customFormat="false" ht="12.75" hidden="false" customHeight="false" outlineLevel="0" collapsed="false">
      <c r="A169" s="34"/>
      <c r="B169" s="47"/>
    </row>
    <row r="170" customFormat="false" ht="12.75" hidden="false" customHeight="false" outlineLevel="0" collapsed="false">
      <c r="A170" s="34"/>
      <c r="B170" s="47"/>
    </row>
    <row r="171" customFormat="false" ht="12.75" hidden="false" customHeight="false" outlineLevel="0" collapsed="false">
      <c r="A171" s="34"/>
      <c r="B171" s="47"/>
    </row>
    <row r="172" customFormat="false" ht="12.75" hidden="false" customHeight="false" outlineLevel="0" collapsed="false">
      <c r="A172" s="34"/>
      <c r="B172" s="47"/>
    </row>
    <row r="173" customFormat="false" ht="12.75" hidden="false" customHeight="false" outlineLevel="0" collapsed="false">
      <c r="A173" s="34"/>
      <c r="B173" s="47"/>
    </row>
    <row r="174" customFormat="false" ht="12.75" hidden="false" customHeight="false" outlineLevel="0" collapsed="false">
      <c r="A174" s="34"/>
      <c r="B174" s="47"/>
    </row>
    <row r="175" customFormat="false" ht="12.75" hidden="false" customHeight="false" outlineLevel="0" collapsed="false">
      <c r="A175" s="34"/>
      <c r="B175" s="47"/>
    </row>
    <row r="176" customFormat="false" ht="12.75" hidden="false" customHeight="false" outlineLevel="0" collapsed="false">
      <c r="A176" s="34"/>
      <c r="B176" s="47"/>
    </row>
    <row r="177" customFormat="false" ht="12.75" hidden="false" customHeight="false" outlineLevel="0" collapsed="false">
      <c r="A177" s="34"/>
      <c r="B177" s="47"/>
    </row>
    <row r="178" customFormat="false" ht="12.75" hidden="false" customHeight="false" outlineLevel="0" collapsed="false">
      <c r="A178" s="34"/>
      <c r="B178" s="47"/>
    </row>
    <row r="179" customFormat="false" ht="12.75" hidden="false" customHeight="false" outlineLevel="0" collapsed="false">
      <c r="A179" s="34"/>
      <c r="B179" s="47"/>
    </row>
    <row r="180" customFormat="false" ht="12.75" hidden="false" customHeight="false" outlineLevel="0" collapsed="false">
      <c r="A180" s="34"/>
      <c r="B180" s="47"/>
    </row>
    <row r="181" customFormat="false" ht="12.75" hidden="false" customHeight="false" outlineLevel="0" collapsed="false">
      <c r="A181" s="34"/>
      <c r="B181" s="47"/>
    </row>
    <row r="182" customFormat="false" ht="12.75" hidden="false" customHeight="false" outlineLevel="0" collapsed="false">
      <c r="A182" s="34"/>
      <c r="B182" s="47"/>
    </row>
    <row r="183" customFormat="false" ht="12.75" hidden="false" customHeight="false" outlineLevel="0" collapsed="false">
      <c r="A183" s="41"/>
      <c r="B183" s="48"/>
    </row>
  </sheetData>
  <mergeCells count="2">
    <mergeCell ref="E5:F5"/>
    <mergeCell ref="H5: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&amp;L&amp;F, &amp;A&amp;R&amp;D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7" activeCellId="0" sqref="I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true" outlineLevel="0" max="2" min="2" style="0" width="14.99"/>
    <col collapsed="false" customWidth="true" hidden="false" outlineLevel="0" max="3" min="3" style="0" width="4.7"/>
    <col collapsed="false" customWidth="true" hidden="false" outlineLevel="0" max="4" min="4" style="0" width="19.14"/>
    <col collapsed="false" customWidth="true" hidden="false" outlineLevel="0" max="5" min="5" style="0" width="4.7"/>
    <col collapsed="false" customWidth="true" hidden="false" outlineLevel="0" max="6" min="6" style="0" width="10.71"/>
    <col collapsed="false" customWidth="true" hidden="false" outlineLevel="0" max="7" min="7" style="0" width="14.7"/>
    <col collapsed="false" customWidth="true" hidden="false" outlineLevel="0" max="8" min="8" style="0" width="2.7"/>
    <col collapsed="false" customWidth="true" hidden="false" outlineLevel="0" max="9" min="9" style="0" width="10.71"/>
    <col collapsed="false" customWidth="true" hidden="false" outlineLevel="0" max="10" min="10" style="0" width="14.7"/>
  </cols>
  <sheetData>
    <row r="1" customFormat="false" ht="18" hidden="false" customHeight="false" outlineLevel="0" collapsed="false">
      <c r="A1" s="1" t="s">
        <v>37</v>
      </c>
    </row>
    <row r="2" customFormat="false" ht="18" hidden="false" customHeight="false" outlineLevel="0" collapsed="false">
      <c r="A2" s="1" t="s">
        <v>38</v>
      </c>
    </row>
    <row r="3" customFormat="false" ht="18" hidden="false" customHeight="false" outlineLevel="0" collapsed="false">
      <c r="A3" s="1" t="s">
        <v>39</v>
      </c>
    </row>
    <row r="4" customFormat="false" ht="18" hidden="false" customHeight="false" outlineLevel="0" collapsed="false">
      <c r="A4" s="1"/>
    </row>
    <row r="5" customFormat="false" ht="12.75" hidden="false" customHeight="true" outlineLevel="0" collapsed="false">
      <c r="A5" s="34"/>
      <c r="F5" s="35" t="s">
        <v>26</v>
      </c>
      <c r="G5" s="35"/>
      <c r="I5" s="35" t="s">
        <v>27</v>
      </c>
      <c r="J5" s="35"/>
    </row>
    <row r="6" customFormat="false" ht="12.75" hidden="false" customHeight="false" outlineLevel="0" collapsed="false">
      <c r="A6" s="34"/>
      <c r="D6" s="36" t="s">
        <v>28</v>
      </c>
      <c r="F6" s="37" t="s">
        <v>29</v>
      </c>
      <c r="G6" s="37" t="s">
        <v>30</v>
      </c>
      <c r="I6" s="37" t="s">
        <v>29</v>
      </c>
      <c r="J6" s="37" t="s">
        <v>30</v>
      </c>
    </row>
    <row r="7" customFormat="false" ht="12.75" hidden="false" customHeight="false" outlineLevel="0" collapsed="false">
      <c r="A7" s="34"/>
      <c r="B7" s="49" t="s">
        <v>40</v>
      </c>
      <c r="D7" s="36" t="s">
        <v>31</v>
      </c>
      <c r="F7" s="38" t="s">
        <v>32</v>
      </c>
      <c r="G7" s="38" t="s">
        <v>29</v>
      </c>
      <c r="I7" s="38" t="s">
        <v>32</v>
      </c>
      <c r="J7" s="38" t="s">
        <v>29</v>
      </c>
    </row>
    <row r="8" customFormat="false" ht="13.5" hidden="false" customHeight="false" outlineLevel="0" collapsed="false">
      <c r="A8" s="39" t="s">
        <v>33</v>
      </c>
    </row>
    <row r="9" customFormat="false" ht="12.75" hidden="false" customHeight="false" outlineLevel="0" collapsed="false">
      <c r="A9" s="34" t="n">
        <v>37347</v>
      </c>
      <c r="B9" s="47" t="n">
        <v>-2322903.677199</v>
      </c>
      <c r="D9" s="12" t="n">
        <f aca="false">+B9/10000</f>
        <v>-232.2903677199</v>
      </c>
      <c r="F9" s="40" t="n">
        <v>3375</v>
      </c>
      <c r="G9" s="17" t="n">
        <f aca="false">ABS(F9*D9)</f>
        <v>783979.991054662</v>
      </c>
      <c r="I9" s="40" t="n">
        <v>2500</v>
      </c>
      <c r="J9" s="17" t="n">
        <f aca="false">ABS(I9*D9)</f>
        <v>580725.91929975</v>
      </c>
    </row>
    <row r="10" customFormat="false" ht="12.75" hidden="false" customHeight="false" outlineLevel="0" collapsed="false">
      <c r="A10" s="34" t="n">
        <v>37377</v>
      </c>
      <c r="B10" s="47" t="n">
        <v>-1596298.03646</v>
      </c>
      <c r="D10" s="12" t="n">
        <f aca="false">+B10/10000</f>
        <v>-159.629803646</v>
      </c>
      <c r="F10" s="40" t="n">
        <v>3375</v>
      </c>
      <c r="G10" s="17" t="n">
        <f aca="false">ABS(F10*D10)</f>
        <v>538750.58730525</v>
      </c>
      <c r="I10" s="40" t="n">
        <v>2500</v>
      </c>
      <c r="J10" s="17" t="n">
        <f aca="false">ABS(I10*D10)</f>
        <v>399074.509115</v>
      </c>
    </row>
    <row r="11" customFormat="false" ht="12.75" hidden="false" customHeight="false" outlineLevel="0" collapsed="false">
      <c r="A11" s="34" t="n">
        <v>37408</v>
      </c>
      <c r="B11" s="47" t="n">
        <v>-1052730.722144</v>
      </c>
      <c r="D11" s="12" t="n">
        <f aca="false">+B11/10000</f>
        <v>-105.2730722144</v>
      </c>
      <c r="F11" s="40" t="n">
        <v>2700</v>
      </c>
      <c r="G11" s="17" t="n">
        <f aca="false">ABS(F11*D11)</f>
        <v>284237.29497888</v>
      </c>
      <c r="I11" s="40" t="n">
        <v>2000</v>
      </c>
      <c r="J11" s="17" t="n">
        <f aca="false">ABS(I11*D11)</f>
        <v>210546.1444288</v>
      </c>
    </row>
    <row r="12" customFormat="false" ht="12.75" hidden="false" customHeight="false" outlineLevel="0" collapsed="false">
      <c r="A12" s="34" t="n">
        <v>37438</v>
      </c>
      <c r="B12" s="47" t="n">
        <v>-898532.670188</v>
      </c>
      <c r="D12" s="12" t="n">
        <f aca="false">+B12/10000</f>
        <v>-89.8532670188</v>
      </c>
      <c r="F12" s="40" t="n">
        <v>2700</v>
      </c>
      <c r="G12" s="17" t="n">
        <f aca="false">ABS(F12*D12)</f>
        <v>242603.82095076</v>
      </c>
      <c r="I12" s="40" t="n">
        <v>2000</v>
      </c>
      <c r="J12" s="17" t="n">
        <f aca="false">ABS(I12*D12)</f>
        <v>179706.5340376</v>
      </c>
    </row>
    <row r="13" customFormat="false" ht="12.75" hidden="false" customHeight="false" outlineLevel="0" collapsed="false">
      <c r="A13" s="34" t="n">
        <v>37469</v>
      </c>
      <c r="B13" s="47" t="n">
        <v>-858066.435156</v>
      </c>
      <c r="D13" s="12" t="n">
        <f aca="false">+B13/10000</f>
        <v>-85.8066435156</v>
      </c>
      <c r="F13" s="40" t="n">
        <v>2700</v>
      </c>
      <c r="G13" s="17" t="n">
        <f aca="false">ABS(F13*D13)</f>
        <v>231677.93749212</v>
      </c>
      <c r="I13" s="40" t="n">
        <v>2000</v>
      </c>
      <c r="J13" s="17" t="n">
        <f aca="false">ABS(I13*D13)</f>
        <v>171613.2870312</v>
      </c>
    </row>
    <row r="14" customFormat="false" ht="12.75" hidden="false" customHeight="false" outlineLevel="0" collapsed="false">
      <c r="A14" s="34" t="n">
        <v>37500</v>
      </c>
      <c r="B14" s="47" t="n">
        <v>-873319.979079</v>
      </c>
      <c r="D14" s="12" t="n">
        <f aca="false">+B14/10000</f>
        <v>-87.3319979079</v>
      </c>
      <c r="F14" s="40" t="n">
        <v>2700</v>
      </c>
      <c r="G14" s="17" t="n">
        <f aca="false">ABS(F14*D14)</f>
        <v>235796.39435133</v>
      </c>
      <c r="I14" s="40" t="n">
        <v>2000</v>
      </c>
      <c r="J14" s="17" t="n">
        <f aca="false">ABS(I14*D14)</f>
        <v>174663.9958158</v>
      </c>
    </row>
    <row r="15" customFormat="false" ht="12.75" hidden="false" customHeight="false" outlineLevel="0" collapsed="false">
      <c r="A15" s="34" t="n">
        <v>37530</v>
      </c>
      <c r="B15" s="47" t="n">
        <v>-1147403.898929</v>
      </c>
      <c r="D15" s="12" t="n">
        <f aca="false">+B15/10000</f>
        <v>-114.7403898929</v>
      </c>
      <c r="F15" s="40" t="n">
        <v>2025</v>
      </c>
      <c r="G15" s="17" t="n">
        <f aca="false">ABS(F15*D15)</f>
        <v>232349.289533122</v>
      </c>
      <c r="I15" s="40" t="n">
        <v>1500</v>
      </c>
      <c r="J15" s="17" t="n">
        <f aca="false">ABS(I15*D15)</f>
        <v>172110.58483935</v>
      </c>
    </row>
    <row r="16" customFormat="false" ht="12.75" hidden="false" customHeight="false" outlineLevel="0" collapsed="false">
      <c r="A16" s="34" t="n">
        <v>37561</v>
      </c>
      <c r="B16" s="47" t="n">
        <v>-1423660.592502</v>
      </c>
      <c r="D16" s="12" t="n">
        <f aca="false">+B16/10000</f>
        <v>-142.3660592502</v>
      </c>
      <c r="F16" s="40" t="n">
        <v>2025</v>
      </c>
      <c r="G16" s="17" t="n">
        <f aca="false">ABS(F16*D16)</f>
        <v>288291.269981655</v>
      </c>
      <c r="I16" s="40" t="n">
        <v>1500</v>
      </c>
      <c r="J16" s="17" t="n">
        <f aca="false">ABS(I16*D16)</f>
        <v>213549.0888753</v>
      </c>
    </row>
    <row r="17" customFormat="false" ht="12.75" hidden="false" customHeight="false" outlineLevel="0" collapsed="false">
      <c r="A17" s="34" t="n">
        <v>37591</v>
      </c>
      <c r="B17" s="47" t="n">
        <v>-1726245.053556</v>
      </c>
      <c r="D17" s="12" t="n">
        <f aca="false">+B17/10000</f>
        <v>-172.6245053556</v>
      </c>
      <c r="F17" s="40" t="n">
        <v>2025</v>
      </c>
      <c r="G17" s="17" t="n">
        <f aca="false">ABS(F17*D17)</f>
        <v>349564.62334509</v>
      </c>
      <c r="I17" s="40" t="n">
        <v>1500</v>
      </c>
      <c r="J17" s="17" t="n">
        <f aca="false">ABS(I17*D17)</f>
        <v>258936.7580334</v>
      </c>
    </row>
    <row r="18" customFormat="false" ht="12.75" hidden="false" customHeight="false" outlineLevel="0" collapsed="false">
      <c r="A18" s="34"/>
      <c r="B18" s="47"/>
      <c r="D18" s="12"/>
      <c r="F18" s="40"/>
      <c r="G18" s="17"/>
      <c r="I18" s="40"/>
      <c r="J18" s="17"/>
    </row>
    <row r="19" customFormat="false" ht="15.75" hidden="false" customHeight="false" outlineLevel="0" collapsed="false">
      <c r="A19" s="41" t="s">
        <v>34</v>
      </c>
      <c r="B19" s="48" t="n">
        <f aca="false">SUM(B9:B18)</f>
        <v>-11899161.065213</v>
      </c>
      <c r="D19" s="12" t="n">
        <f aca="false">+B19/10000</f>
        <v>-1189.9161065213</v>
      </c>
      <c r="F19" s="40"/>
      <c r="G19" s="42" t="n">
        <f aca="false">SUM(G9:G18)</f>
        <v>3187251.20899287</v>
      </c>
      <c r="I19" s="40"/>
      <c r="J19" s="42" t="n">
        <f aca="false">SUM(J9:J18)</f>
        <v>2360926.8214762</v>
      </c>
    </row>
    <row r="20" customFormat="false" ht="15" hidden="false" customHeight="false" outlineLevel="0" collapsed="false">
      <c r="A20" s="34"/>
      <c r="B20" s="47"/>
      <c r="D20" s="12"/>
      <c r="F20" s="40"/>
      <c r="G20" s="43"/>
      <c r="I20" s="40"/>
      <c r="J20" s="43"/>
    </row>
    <row r="21" customFormat="false" ht="15" hidden="true" customHeight="false" outlineLevel="0" collapsed="false">
      <c r="A21" s="34" t="n">
        <v>37622</v>
      </c>
      <c r="B21" s="47" t="n">
        <f aca="false">SUM(C21:F21)</f>
        <v>0</v>
      </c>
      <c r="D21" s="12"/>
      <c r="F21" s="40"/>
      <c r="G21" s="43" t="n">
        <f aca="false">+F21*D21</f>
        <v>0</v>
      </c>
      <c r="I21" s="40"/>
      <c r="J21" s="43" t="n">
        <f aca="false">+I21*G21</f>
        <v>0</v>
      </c>
    </row>
    <row r="22" customFormat="false" ht="15" hidden="true" customHeight="false" outlineLevel="0" collapsed="false">
      <c r="A22" s="34" t="n">
        <v>37653</v>
      </c>
      <c r="B22" s="47" t="n">
        <f aca="false">SUM(C22:F22)</f>
        <v>0</v>
      </c>
      <c r="D22" s="12"/>
      <c r="F22" s="40"/>
      <c r="G22" s="43" t="n">
        <f aca="false">+F22*D22</f>
        <v>0</v>
      </c>
      <c r="I22" s="40"/>
      <c r="J22" s="43" t="n">
        <f aca="false">+I22*G22</f>
        <v>0</v>
      </c>
    </row>
    <row r="23" customFormat="false" ht="15" hidden="true" customHeight="false" outlineLevel="0" collapsed="false">
      <c r="A23" s="34" t="n">
        <v>37681</v>
      </c>
      <c r="B23" s="47" t="n">
        <f aca="false">SUM(C23:F23)</f>
        <v>0</v>
      </c>
      <c r="D23" s="12"/>
      <c r="F23" s="40"/>
      <c r="G23" s="43" t="n">
        <f aca="false">+F23*D23</f>
        <v>0</v>
      </c>
      <c r="I23" s="40"/>
      <c r="J23" s="43" t="n">
        <f aca="false">+I23*G23</f>
        <v>0</v>
      </c>
    </row>
    <row r="24" customFormat="false" ht="15" hidden="true" customHeight="false" outlineLevel="0" collapsed="false">
      <c r="A24" s="34" t="n">
        <v>37712</v>
      </c>
      <c r="B24" s="47" t="n">
        <f aca="false">SUM(C24:F24)</f>
        <v>0</v>
      </c>
      <c r="D24" s="12"/>
      <c r="F24" s="40"/>
      <c r="G24" s="43" t="n">
        <f aca="false">+F24*D24</f>
        <v>0</v>
      </c>
      <c r="I24" s="40"/>
      <c r="J24" s="43" t="n">
        <f aca="false">+I24*G24</f>
        <v>0</v>
      </c>
    </row>
    <row r="25" customFormat="false" ht="15" hidden="true" customHeight="false" outlineLevel="0" collapsed="false">
      <c r="A25" s="34" t="n">
        <v>37742</v>
      </c>
      <c r="B25" s="47" t="n">
        <f aca="false">SUM(C25:F25)</f>
        <v>0</v>
      </c>
      <c r="D25" s="12"/>
      <c r="F25" s="40"/>
      <c r="G25" s="43" t="n">
        <f aca="false">+F25*D25</f>
        <v>0</v>
      </c>
      <c r="I25" s="40"/>
      <c r="J25" s="43" t="n">
        <f aca="false">+I25*G25</f>
        <v>0</v>
      </c>
    </row>
    <row r="26" customFormat="false" ht="15" hidden="true" customHeight="false" outlineLevel="0" collapsed="false">
      <c r="A26" s="34" t="n">
        <v>37773</v>
      </c>
      <c r="B26" s="47" t="n">
        <f aca="false">SUM(C26:F26)</f>
        <v>0</v>
      </c>
      <c r="D26" s="12"/>
      <c r="F26" s="40"/>
      <c r="G26" s="43" t="n">
        <f aca="false">+F26*D26</f>
        <v>0</v>
      </c>
      <c r="I26" s="40"/>
      <c r="J26" s="43" t="n">
        <f aca="false">+I26*G26</f>
        <v>0</v>
      </c>
    </row>
    <row r="27" customFormat="false" ht="15" hidden="true" customHeight="false" outlineLevel="0" collapsed="false">
      <c r="A27" s="34" t="n">
        <v>37803</v>
      </c>
      <c r="B27" s="47" t="n">
        <f aca="false">SUM(C27:F27)</f>
        <v>0</v>
      </c>
      <c r="D27" s="12"/>
      <c r="F27" s="40"/>
      <c r="G27" s="43" t="n">
        <f aca="false">+F27*D27</f>
        <v>0</v>
      </c>
      <c r="I27" s="40"/>
      <c r="J27" s="43" t="n">
        <f aca="false">+I27*G27</f>
        <v>0</v>
      </c>
    </row>
    <row r="28" customFormat="false" ht="15" hidden="true" customHeight="false" outlineLevel="0" collapsed="false">
      <c r="A28" s="34" t="n">
        <v>37834</v>
      </c>
      <c r="B28" s="47" t="n">
        <f aca="false">SUM(C28:F28)</f>
        <v>0</v>
      </c>
      <c r="D28" s="12"/>
      <c r="F28" s="40"/>
      <c r="G28" s="43" t="n">
        <f aca="false">+F28*D28</f>
        <v>0</v>
      </c>
      <c r="I28" s="40"/>
      <c r="J28" s="43" t="n">
        <f aca="false">+I28*G28</f>
        <v>0</v>
      </c>
    </row>
    <row r="29" customFormat="false" ht="15" hidden="true" customHeight="false" outlineLevel="0" collapsed="false">
      <c r="A29" s="34" t="n">
        <v>37865</v>
      </c>
      <c r="B29" s="47" t="n">
        <f aca="false">SUM(C29:F29)</f>
        <v>0</v>
      </c>
      <c r="D29" s="12"/>
      <c r="F29" s="40"/>
      <c r="G29" s="43" t="n">
        <f aca="false">+F29*D29</f>
        <v>0</v>
      </c>
      <c r="I29" s="40"/>
      <c r="J29" s="43" t="n">
        <f aca="false">+I29*G29</f>
        <v>0</v>
      </c>
    </row>
    <row r="30" customFormat="false" ht="15" hidden="true" customHeight="false" outlineLevel="0" collapsed="false">
      <c r="A30" s="34" t="n">
        <v>37895</v>
      </c>
      <c r="B30" s="47" t="n">
        <f aca="false">SUM(C30:F30)</f>
        <v>0</v>
      </c>
      <c r="D30" s="12"/>
      <c r="F30" s="40"/>
      <c r="G30" s="43" t="n">
        <f aca="false">+F30*D30</f>
        <v>0</v>
      </c>
      <c r="I30" s="40"/>
      <c r="J30" s="43" t="n">
        <f aca="false">+I30*G30</f>
        <v>0</v>
      </c>
    </row>
    <row r="31" customFormat="false" ht="15" hidden="true" customHeight="false" outlineLevel="0" collapsed="false">
      <c r="A31" s="34" t="n">
        <v>37926</v>
      </c>
      <c r="B31" s="47" t="n">
        <f aca="false">SUM(C31:F31)</f>
        <v>0</v>
      </c>
      <c r="D31" s="12"/>
      <c r="F31" s="40"/>
      <c r="G31" s="43" t="n">
        <f aca="false">+F31*D31</f>
        <v>0</v>
      </c>
      <c r="I31" s="40"/>
      <c r="J31" s="43" t="n">
        <f aca="false">+I31*G31</f>
        <v>0</v>
      </c>
    </row>
    <row r="32" customFormat="false" ht="15" hidden="true" customHeight="false" outlineLevel="0" collapsed="false">
      <c r="A32" s="34" t="n">
        <v>37956</v>
      </c>
      <c r="B32" s="47" t="n">
        <f aca="false">SUM(C32:F32)</f>
        <v>0</v>
      </c>
      <c r="D32" s="12"/>
      <c r="F32" s="40"/>
      <c r="G32" s="43" t="n">
        <f aca="false">+F32*D32</f>
        <v>0</v>
      </c>
      <c r="I32" s="40"/>
      <c r="J32" s="43" t="n">
        <f aca="false">+I32*G32</f>
        <v>0</v>
      </c>
    </row>
    <row r="33" customFormat="false" ht="15.75" hidden="false" customHeight="false" outlineLevel="0" collapsed="false">
      <c r="A33" s="41" t="s">
        <v>14</v>
      </c>
      <c r="B33" s="50" t="n">
        <v>-10769915.769668</v>
      </c>
      <c r="D33" s="12" t="n">
        <f aca="false">+B33/10000</f>
        <v>-1076.9915769668</v>
      </c>
      <c r="F33" s="40" t="n">
        <v>2025</v>
      </c>
      <c r="G33" s="42" t="n">
        <f aca="false">ABS(F33*D33)</f>
        <v>2180907.94335777</v>
      </c>
      <c r="I33" s="40" t="n">
        <v>1500</v>
      </c>
      <c r="J33" s="42" t="n">
        <f aca="false">ABS(I33*D33)</f>
        <v>1615487.3654502</v>
      </c>
    </row>
    <row r="34" customFormat="false" ht="15" hidden="false" customHeight="false" outlineLevel="0" collapsed="false">
      <c r="A34" s="41"/>
      <c r="B34" s="50"/>
      <c r="D34" s="12"/>
      <c r="F34" s="40"/>
      <c r="G34" s="43"/>
      <c r="I34" s="40"/>
      <c r="J34" s="43"/>
    </row>
    <row r="35" customFormat="false" ht="15.75" hidden="false" customHeight="false" outlineLevel="0" collapsed="false">
      <c r="A35" s="41" t="s">
        <v>23</v>
      </c>
      <c r="B35" s="50" t="n">
        <v>-13958438.84838</v>
      </c>
      <c r="D35" s="12" t="n">
        <f aca="false">+B35/10000</f>
        <v>-1395.843884838</v>
      </c>
      <c r="F35" s="40" t="n">
        <v>2025</v>
      </c>
      <c r="G35" s="42" t="n">
        <f aca="false">ABS(F35*D35)</f>
        <v>2826583.86679695</v>
      </c>
      <c r="I35" s="40" t="n">
        <v>1500</v>
      </c>
      <c r="J35" s="42" t="n">
        <f aca="false">ABS(I35*D35)</f>
        <v>2093765.827257</v>
      </c>
    </row>
    <row r="36" customFormat="false" ht="13.5" hidden="false" customHeight="false" outlineLevel="0" collapsed="false">
      <c r="A36" s="34"/>
      <c r="B36" s="47"/>
      <c r="G36" s="17"/>
      <c r="J36" s="17"/>
    </row>
    <row r="37" customFormat="false" ht="16.5" hidden="false" customHeight="false" outlineLevel="0" collapsed="false">
      <c r="A37" s="41" t="s">
        <v>19</v>
      </c>
      <c r="B37" s="51" t="n">
        <f aca="false">+B35+B33+B19</f>
        <v>-36627515.683261</v>
      </c>
      <c r="C37" s="44"/>
      <c r="D37" s="45" t="n">
        <f aca="false">+B37/10000</f>
        <v>-3662.7515683261</v>
      </c>
      <c r="G37" s="46" t="n">
        <f aca="false">+G35+G33+G19</f>
        <v>8194743.01914759</v>
      </c>
      <c r="J37" s="46" t="n">
        <f aca="false">+J35+J33+J19</f>
        <v>6070180.0141834</v>
      </c>
    </row>
    <row r="38" customFormat="false" ht="12.75" hidden="false" customHeight="false" outlineLevel="0" collapsed="false">
      <c r="A38" s="34"/>
      <c r="B38" s="47"/>
    </row>
    <row r="39" customFormat="false" ht="12.75" hidden="false" customHeight="false" outlineLevel="0" collapsed="false">
      <c r="A39" s="34"/>
      <c r="B39" s="47"/>
    </row>
    <row r="40" customFormat="false" ht="12.75" hidden="false" customHeight="false" outlineLevel="0" collapsed="false">
      <c r="A40" s="34"/>
      <c r="B40" s="47"/>
    </row>
    <row r="41" customFormat="false" ht="12.75" hidden="false" customHeight="false" outlineLevel="0" collapsed="false">
      <c r="A41" s="34"/>
      <c r="B41" s="47"/>
    </row>
    <row r="42" customFormat="false" ht="12.75" hidden="false" customHeight="false" outlineLevel="0" collapsed="false">
      <c r="A42" s="34"/>
      <c r="B42" s="47"/>
    </row>
    <row r="43" customFormat="false" ht="12.75" hidden="false" customHeight="false" outlineLevel="0" collapsed="false">
      <c r="A43" s="34"/>
      <c r="B43" s="47"/>
    </row>
    <row r="44" customFormat="false" ht="12.75" hidden="false" customHeight="false" outlineLevel="0" collapsed="false">
      <c r="A44" s="34"/>
      <c r="B44" s="47"/>
    </row>
    <row r="45" customFormat="false" ht="12.75" hidden="false" customHeight="false" outlineLevel="0" collapsed="false">
      <c r="A45" s="34"/>
      <c r="B45" s="47"/>
    </row>
    <row r="46" customFormat="false" ht="12.75" hidden="false" customHeight="false" outlineLevel="0" collapsed="false">
      <c r="A46" s="34"/>
      <c r="B46" s="47"/>
    </row>
    <row r="47" customFormat="false" ht="12.75" hidden="false" customHeight="false" outlineLevel="0" collapsed="false">
      <c r="A47" s="34"/>
      <c r="B47" s="47"/>
    </row>
    <row r="48" customFormat="false" ht="12.75" hidden="false" customHeight="false" outlineLevel="0" collapsed="false">
      <c r="A48" s="34"/>
      <c r="B48" s="47"/>
    </row>
    <row r="49" customFormat="false" ht="12.75" hidden="false" customHeight="false" outlineLevel="0" collapsed="false">
      <c r="A49" s="34"/>
      <c r="B49" s="47"/>
    </row>
    <row r="50" customFormat="false" ht="12.75" hidden="false" customHeight="false" outlineLevel="0" collapsed="false">
      <c r="A50" s="34"/>
      <c r="B50" s="47"/>
    </row>
    <row r="51" customFormat="false" ht="12.75" hidden="false" customHeight="false" outlineLevel="0" collapsed="false">
      <c r="A51" s="34"/>
      <c r="B51" s="47"/>
    </row>
    <row r="52" customFormat="false" ht="12.75" hidden="false" customHeight="false" outlineLevel="0" collapsed="false">
      <c r="A52" s="34"/>
      <c r="B52" s="47"/>
    </row>
    <row r="53" customFormat="false" ht="12.75" hidden="false" customHeight="false" outlineLevel="0" collapsed="false">
      <c r="A53" s="34"/>
      <c r="B53" s="47"/>
    </row>
    <row r="54" customFormat="false" ht="12.75" hidden="false" customHeight="false" outlineLevel="0" collapsed="false">
      <c r="A54" s="34"/>
      <c r="B54" s="47"/>
    </row>
    <row r="55" customFormat="false" ht="12.75" hidden="false" customHeight="false" outlineLevel="0" collapsed="false">
      <c r="A55" s="34"/>
      <c r="B55" s="47"/>
    </row>
    <row r="56" customFormat="false" ht="12.75" hidden="false" customHeight="false" outlineLevel="0" collapsed="false">
      <c r="A56" s="34"/>
      <c r="B56" s="47"/>
    </row>
    <row r="57" customFormat="false" ht="12.75" hidden="false" customHeight="false" outlineLevel="0" collapsed="false">
      <c r="A57" s="34"/>
      <c r="B57" s="47"/>
    </row>
    <row r="58" customFormat="false" ht="12.75" hidden="false" customHeight="false" outlineLevel="0" collapsed="false">
      <c r="A58" s="34"/>
      <c r="B58" s="47"/>
    </row>
    <row r="59" customFormat="false" ht="12.75" hidden="false" customHeight="false" outlineLevel="0" collapsed="false">
      <c r="A59" s="34"/>
      <c r="B59" s="47"/>
    </row>
    <row r="60" customFormat="false" ht="12.75" hidden="false" customHeight="false" outlineLevel="0" collapsed="false">
      <c r="A60" s="34"/>
      <c r="B60" s="47"/>
    </row>
    <row r="61" customFormat="false" ht="12.75" hidden="false" customHeight="false" outlineLevel="0" collapsed="false">
      <c r="A61" s="34"/>
      <c r="B61" s="47"/>
    </row>
    <row r="62" customFormat="false" ht="12.75" hidden="false" customHeight="false" outlineLevel="0" collapsed="false">
      <c r="A62" s="34"/>
      <c r="B62" s="47"/>
    </row>
    <row r="63" customFormat="false" ht="12.75" hidden="false" customHeight="false" outlineLevel="0" collapsed="false">
      <c r="A63" s="34"/>
      <c r="B63" s="47"/>
    </row>
    <row r="64" customFormat="false" ht="12.75" hidden="false" customHeight="false" outlineLevel="0" collapsed="false">
      <c r="A64" s="34"/>
      <c r="B64" s="47"/>
    </row>
    <row r="65" customFormat="false" ht="12.75" hidden="false" customHeight="false" outlineLevel="0" collapsed="false">
      <c r="A65" s="34"/>
      <c r="B65" s="47"/>
    </row>
    <row r="66" customFormat="false" ht="12.75" hidden="false" customHeight="false" outlineLevel="0" collapsed="false">
      <c r="A66" s="34"/>
      <c r="B66" s="47"/>
    </row>
    <row r="67" customFormat="false" ht="12.75" hidden="false" customHeight="false" outlineLevel="0" collapsed="false">
      <c r="A67" s="34"/>
      <c r="B67" s="47"/>
    </row>
    <row r="68" customFormat="false" ht="12.75" hidden="false" customHeight="false" outlineLevel="0" collapsed="false">
      <c r="A68" s="34"/>
      <c r="B68" s="47"/>
    </row>
    <row r="69" customFormat="false" ht="12.75" hidden="false" customHeight="false" outlineLevel="0" collapsed="false">
      <c r="A69" s="34"/>
      <c r="B69" s="47"/>
    </row>
    <row r="70" customFormat="false" ht="12.75" hidden="false" customHeight="false" outlineLevel="0" collapsed="false">
      <c r="A70" s="34"/>
      <c r="B70" s="47"/>
    </row>
    <row r="71" customFormat="false" ht="12.75" hidden="false" customHeight="false" outlineLevel="0" collapsed="false">
      <c r="A71" s="34"/>
      <c r="B71" s="47"/>
    </row>
    <row r="72" customFormat="false" ht="12.75" hidden="false" customHeight="false" outlineLevel="0" collapsed="false">
      <c r="A72" s="34"/>
      <c r="B72" s="47"/>
    </row>
    <row r="73" customFormat="false" ht="12.75" hidden="false" customHeight="false" outlineLevel="0" collapsed="false">
      <c r="A73" s="34"/>
      <c r="B73" s="47"/>
    </row>
    <row r="74" customFormat="false" ht="12.75" hidden="false" customHeight="false" outlineLevel="0" collapsed="false">
      <c r="A74" s="34"/>
      <c r="B74" s="47"/>
    </row>
    <row r="75" customFormat="false" ht="12.75" hidden="false" customHeight="false" outlineLevel="0" collapsed="false">
      <c r="A75" s="34"/>
      <c r="B75" s="47"/>
    </row>
    <row r="76" customFormat="false" ht="12.75" hidden="false" customHeight="false" outlineLevel="0" collapsed="false">
      <c r="A76" s="34"/>
      <c r="B76" s="47"/>
    </row>
    <row r="77" customFormat="false" ht="12.75" hidden="false" customHeight="false" outlineLevel="0" collapsed="false">
      <c r="A77" s="34"/>
      <c r="B77" s="47"/>
    </row>
    <row r="78" customFormat="false" ht="12.75" hidden="false" customHeight="false" outlineLevel="0" collapsed="false">
      <c r="A78" s="34"/>
      <c r="B78" s="47"/>
    </row>
    <row r="79" customFormat="false" ht="12.75" hidden="false" customHeight="false" outlineLevel="0" collapsed="false">
      <c r="A79" s="34"/>
      <c r="B79" s="47"/>
    </row>
    <row r="80" customFormat="false" ht="12.75" hidden="false" customHeight="false" outlineLevel="0" collapsed="false">
      <c r="A80" s="34"/>
      <c r="B80" s="47"/>
    </row>
    <row r="81" customFormat="false" ht="12.75" hidden="false" customHeight="false" outlineLevel="0" collapsed="false">
      <c r="A81" s="34"/>
      <c r="B81" s="47"/>
    </row>
    <row r="82" customFormat="false" ht="12.75" hidden="false" customHeight="false" outlineLevel="0" collapsed="false">
      <c r="A82" s="34"/>
      <c r="B82" s="47"/>
    </row>
    <row r="83" customFormat="false" ht="12.75" hidden="false" customHeight="false" outlineLevel="0" collapsed="false">
      <c r="A83" s="34"/>
      <c r="B83" s="47"/>
    </row>
    <row r="84" customFormat="false" ht="12.75" hidden="false" customHeight="false" outlineLevel="0" collapsed="false">
      <c r="A84" s="34"/>
      <c r="B84" s="47"/>
    </row>
    <row r="85" customFormat="false" ht="12.75" hidden="false" customHeight="false" outlineLevel="0" collapsed="false">
      <c r="A85" s="34"/>
      <c r="B85" s="47"/>
    </row>
    <row r="86" customFormat="false" ht="12.75" hidden="false" customHeight="false" outlineLevel="0" collapsed="false">
      <c r="A86" s="34"/>
      <c r="B86" s="47"/>
    </row>
    <row r="87" customFormat="false" ht="12.75" hidden="false" customHeight="false" outlineLevel="0" collapsed="false">
      <c r="A87" s="34"/>
      <c r="B87" s="47"/>
    </row>
    <row r="88" customFormat="false" ht="12.75" hidden="false" customHeight="false" outlineLevel="0" collapsed="false">
      <c r="A88" s="34"/>
      <c r="B88" s="47"/>
    </row>
    <row r="89" customFormat="false" ht="12.75" hidden="false" customHeight="false" outlineLevel="0" collapsed="false">
      <c r="A89" s="34"/>
      <c r="B89" s="47"/>
    </row>
    <row r="90" customFormat="false" ht="12.75" hidden="false" customHeight="false" outlineLevel="0" collapsed="false">
      <c r="A90" s="34"/>
      <c r="B90" s="47"/>
    </row>
    <row r="91" customFormat="false" ht="12.75" hidden="false" customHeight="false" outlineLevel="0" collapsed="false">
      <c r="A91" s="34"/>
      <c r="B91" s="47"/>
    </row>
    <row r="92" customFormat="false" ht="12.75" hidden="false" customHeight="false" outlineLevel="0" collapsed="false">
      <c r="A92" s="34"/>
      <c r="B92" s="47"/>
    </row>
    <row r="93" customFormat="false" ht="12.75" hidden="false" customHeight="false" outlineLevel="0" collapsed="false">
      <c r="A93" s="34"/>
      <c r="B93" s="47"/>
    </row>
    <row r="94" customFormat="false" ht="12.75" hidden="false" customHeight="false" outlineLevel="0" collapsed="false">
      <c r="A94" s="34"/>
      <c r="B94" s="47"/>
    </row>
    <row r="95" customFormat="false" ht="12.75" hidden="false" customHeight="false" outlineLevel="0" collapsed="false">
      <c r="A95" s="34"/>
      <c r="B95" s="47"/>
    </row>
    <row r="96" customFormat="false" ht="12.75" hidden="false" customHeight="false" outlineLevel="0" collapsed="false">
      <c r="A96" s="34"/>
      <c r="B96" s="47"/>
    </row>
    <row r="97" customFormat="false" ht="12.75" hidden="false" customHeight="false" outlineLevel="0" collapsed="false">
      <c r="A97" s="34"/>
      <c r="B97" s="47"/>
    </row>
    <row r="98" customFormat="false" ht="12.75" hidden="false" customHeight="false" outlineLevel="0" collapsed="false">
      <c r="A98" s="34"/>
      <c r="B98" s="47"/>
    </row>
    <row r="99" customFormat="false" ht="12.75" hidden="false" customHeight="false" outlineLevel="0" collapsed="false">
      <c r="A99" s="34"/>
      <c r="B99" s="47"/>
    </row>
    <row r="100" customFormat="false" ht="12.75" hidden="false" customHeight="false" outlineLevel="0" collapsed="false">
      <c r="A100" s="34"/>
      <c r="B100" s="47"/>
    </row>
    <row r="101" customFormat="false" ht="12.75" hidden="false" customHeight="false" outlineLevel="0" collapsed="false">
      <c r="A101" s="34"/>
      <c r="B101" s="47"/>
    </row>
    <row r="102" customFormat="false" ht="12.75" hidden="false" customHeight="false" outlineLevel="0" collapsed="false">
      <c r="A102" s="34"/>
      <c r="B102" s="47"/>
    </row>
    <row r="103" customFormat="false" ht="12.75" hidden="false" customHeight="false" outlineLevel="0" collapsed="false">
      <c r="A103" s="34"/>
      <c r="B103" s="47"/>
    </row>
    <row r="104" customFormat="false" ht="12.75" hidden="false" customHeight="false" outlineLevel="0" collapsed="false">
      <c r="A104" s="34"/>
      <c r="B104" s="47"/>
    </row>
    <row r="105" customFormat="false" ht="12.75" hidden="false" customHeight="false" outlineLevel="0" collapsed="false">
      <c r="A105" s="34"/>
      <c r="B105" s="47"/>
    </row>
    <row r="106" customFormat="false" ht="12.75" hidden="false" customHeight="false" outlineLevel="0" collapsed="false">
      <c r="A106" s="34"/>
      <c r="B106" s="47"/>
    </row>
    <row r="107" customFormat="false" ht="12.75" hidden="false" customHeight="false" outlineLevel="0" collapsed="false">
      <c r="A107" s="34"/>
      <c r="B107" s="47"/>
    </row>
    <row r="108" customFormat="false" ht="12.75" hidden="false" customHeight="false" outlineLevel="0" collapsed="false">
      <c r="A108" s="34"/>
      <c r="B108" s="47"/>
    </row>
    <row r="109" customFormat="false" ht="12.75" hidden="false" customHeight="false" outlineLevel="0" collapsed="false">
      <c r="A109" s="34"/>
      <c r="B109" s="47"/>
    </row>
    <row r="110" customFormat="false" ht="12.75" hidden="false" customHeight="false" outlineLevel="0" collapsed="false">
      <c r="A110" s="34"/>
      <c r="B110" s="47"/>
    </row>
    <row r="111" customFormat="false" ht="12.75" hidden="false" customHeight="false" outlineLevel="0" collapsed="false">
      <c r="A111" s="34"/>
      <c r="B111" s="47"/>
    </row>
    <row r="112" customFormat="false" ht="12.75" hidden="false" customHeight="false" outlineLevel="0" collapsed="false">
      <c r="A112" s="34"/>
      <c r="B112" s="47"/>
    </row>
    <row r="113" customFormat="false" ht="12.75" hidden="false" customHeight="false" outlineLevel="0" collapsed="false">
      <c r="A113" s="34"/>
      <c r="B113" s="47"/>
    </row>
    <row r="114" customFormat="false" ht="12.75" hidden="false" customHeight="false" outlineLevel="0" collapsed="false">
      <c r="A114" s="34"/>
      <c r="B114" s="47"/>
    </row>
    <row r="115" customFormat="false" ht="12.75" hidden="false" customHeight="false" outlineLevel="0" collapsed="false">
      <c r="A115" s="34"/>
      <c r="B115" s="47"/>
    </row>
    <row r="116" customFormat="false" ht="12.75" hidden="false" customHeight="false" outlineLevel="0" collapsed="false">
      <c r="A116" s="34"/>
      <c r="B116" s="47"/>
    </row>
    <row r="117" customFormat="false" ht="12.75" hidden="false" customHeight="false" outlineLevel="0" collapsed="false">
      <c r="A117" s="34"/>
      <c r="B117" s="47"/>
    </row>
    <row r="118" customFormat="false" ht="12.75" hidden="false" customHeight="false" outlineLevel="0" collapsed="false">
      <c r="A118" s="34"/>
      <c r="B118" s="47"/>
    </row>
    <row r="119" customFormat="false" ht="12.75" hidden="false" customHeight="false" outlineLevel="0" collapsed="false">
      <c r="A119" s="34"/>
      <c r="B119" s="47"/>
    </row>
    <row r="120" customFormat="false" ht="12.75" hidden="false" customHeight="false" outlineLevel="0" collapsed="false">
      <c r="A120" s="34"/>
      <c r="B120" s="47"/>
    </row>
    <row r="121" customFormat="false" ht="12.75" hidden="false" customHeight="false" outlineLevel="0" collapsed="false">
      <c r="A121" s="34"/>
      <c r="B121" s="47"/>
    </row>
    <row r="122" customFormat="false" ht="12.75" hidden="false" customHeight="false" outlineLevel="0" collapsed="false">
      <c r="A122" s="34"/>
      <c r="B122" s="47"/>
    </row>
    <row r="123" customFormat="false" ht="12.75" hidden="false" customHeight="false" outlineLevel="0" collapsed="false">
      <c r="A123" s="34"/>
      <c r="B123" s="47"/>
    </row>
    <row r="124" customFormat="false" ht="12.75" hidden="false" customHeight="false" outlineLevel="0" collapsed="false">
      <c r="A124" s="34"/>
      <c r="B124" s="47"/>
    </row>
    <row r="125" customFormat="false" ht="12.75" hidden="false" customHeight="false" outlineLevel="0" collapsed="false">
      <c r="A125" s="34"/>
      <c r="B125" s="47"/>
    </row>
    <row r="126" customFormat="false" ht="12.75" hidden="false" customHeight="false" outlineLevel="0" collapsed="false">
      <c r="A126" s="34"/>
      <c r="B126" s="47"/>
    </row>
    <row r="127" customFormat="false" ht="12.75" hidden="false" customHeight="false" outlineLevel="0" collapsed="false">
      <c r="A127" s="34"/>
      <c r="B127" s="47"/>
    </row>
    <row r="128" customFormat="false" ht="12.75" hidden="false" customHeight="false" outlineLevel="0" collapsed="false">
      <c r="A128" s="34"/>
      <c r="B128" s="47"/>
    </row>
    <row r="129" customFormat="false" ht="12.75" hidden="false" customHeight="false" outlineLevel="0" collapsed="false">
      <c r="A129" s="34"/>
      <c r="B129" s="47"/>
    </row>
    <row r="130" customFormat="false" ht="12.75" hidden="false" customHeight="false" outlineLevel="0" collapsed="false">
      <c r="A130" s="34"/>
      <c r="B130" s="47"/>
    </row>
    <row r="131" customFormat="false" ht="12.75" hidden="false" customHeight="false" outlineLevel="0" collapsed="false">
      <c r="A131" s="34"/>
      <c r="B131" s="47"/>
    </row>
    <row r="132" customFormat="false" ht="12.75" hidden="false" customHeight="false" outlineLevel="0" collapsed="false">
      <c r="A132" s="34"/>
      <c r="B132" s="47"/>
    </row>
    <row r="133" customFormat="false" ht="12.75" hidden="false" customHeight="false" outlineLevel="0" collapsed="false">
      <c r="A133" s="34"/>
      <c r="B133" s="47"/>
    </row>
    <row r="134" customFormat="false" ht="12.75" hidden="false" customHeight="false" outlineLevel="0" collapsed="false">
      <c r="A134" s="34"/>
      <c r="B134" s="47"/>
    </row>
    <row r="135" customFormat="false" ht="12.75" hidden="false" customHeight="false" outlineLevel="0" collapsed="false">
      <c r="A135" s="34"/>
      <c r="B135" s="47"/>
    </row>
    <row r="136" customFormat="false" ht="12.75" hidden="false" customHeight="false" outlineLevel="0" collapsed="false">
      <c r="A136" s="34"/>
      <c r="B136" s="47"/>
    </row>
    <row r="137" customFormat="false" ht="12.75" hidden="false" customHeight="false" outlineLevel="0" collapsed="false">
      <c r="A137" s="34"/>
      <c r="B137" s="47"/>
    </row>
    <row r="138" customFormat="false" ht="12.75" hidden="false" customHeight="false" outlineLevel="0" collapsed="false">
      <c r="A138" s="34"/>
      <c r="B138" s="47"/>
    </row>
    <row r="139" customFormat="false" ht="12.75" hidden="false" customHeight="false" outlineLevel="0" collapsed="false">
      <c r="A139" s="34"/>
      <c r="B139" s="47"/>
    </row>
    <row r="140" customFormat="false" ht="12.75" hidden="false" customHeight="false" outlineLevel="0" collapsed="false">
      <c r="A140" s="34"/>
      <c r="B140" s="47"/>
    </row>
    <row r="141" customFormat="false" ht="12.75" hidden="false" customHeight="false" outlineLevel="0" collapsed="false">
      <c r="A141" s="34"/>
      <c r="B141" s="47"/>
    </row>
    <row r="142" customFormat="false" ht="12.75" hidden="false" customHeight="false" outlineLevel="0" collapsed="false">
      <c r="A142" s="34"/>
      <c r="B142" s="47"/>
    </row>
    <row r="143" customFormat="false" ht="12.75" hidden="false" customHeight="false" outlineLevel="0" collapsed="false">
      <c r="A143" s="34"/>
      <c r="B143" s="47"/>
    </row>
    <row r="144" customFormat="false" ht="12.75" hidden="false" customHeight="false" outlineLevel="0" collapsed="false">
      <c r="A144" s="34"/>
      <c r="B144" s="47"/>
    </row>
    <row r="145" customFormat="false" ht="12.75" hidden="false" customHeight="false" outlineLevel="0" collapsed="false">
      <c r="A145" s="34"/>
      <c r="B145" s="47"/>
    </row>
    <row r="146" customFormat="false" ht="12.75" hidden="false" customHeight="false" outlineLevel="0" collapsed="false">
      <c r="A146" s="34"/>
      <c r="B146" s="47"/>
    </row>
    <row r="147" customFormat="false" ht="12.75" hidden="false" customHeight="false" outlineLevel="0" collapsed="false">
      <c r="A147" s="34"/>
      <c r="B147" s="47"/>
    </row>
    <row r="148" customFormat="false" ht="12.75" hidden="false" customHeight="false" outlineLevel="0" collapsed="false">
      <c r="A148" s="34"/>
      <c r="B148" s="47"/>
    </row>
    <row r="149" customFormat="false" ht="12.75" hidden="false" customHeight="false" outlineLevel="0" collapsed="false">
      <c r="A149" s="34"/>
      <c r="B149" s="47"/>
    </row>
    <row r="150" customFormat="false" ht="12.75" hidden="false" customHeight="false" outlineLevel="0" collapsed="false">
      <c r="A150" s="34"/>
      <c r="B150" s="47"/>
    </row>
    <row r="151" customFormat="false" ht="12.75" hidden="false" customHeight="false" outlineLevel="0" collapsed="false">
      <c r="A151" s="34"/>
      <c r="B151" s="47"/>
    </row>
    <row r="152" customFormat="false" ht="12.75" hidden="false" customHeight="false" outlineLevel="0" collapsed="false">
      <c r="A152" s="34"/>
      <c r="B152" s="47"/>
    </row>
    <row r="153" customFormat="false" ht="12.75" hidden="false" customHeight="false" outlineLevel="0" collapsed="false">
      <c r="A153" s="34"/>
      <c r="B153" s="47"/>
    </row>
    <row r="154" customFormat="false" ht="12.75" hidden="false" customHeight="false" outlineLevel="0" collapsed="false">
      <c r="A154" s="34"/>
      <c r="B154" s="47"/>
    </row>
    <row r="155" customFormat="false" ht="12.75" hidden="false" customHeight="false" outlineLevel="0" collapsed="false">
      <c r="A155" s="34"/>
      <c r="B155" s="47"/>
    </row>
    <row r="156" customFormat="false" ht="12.75" hidden="false" customHeight="false" outlineLevel="0" collapsed="false">
      <c r="A156" s="34"/>
      <c r="B156" s="47"/>
    </row>
    <row r="157" customFormat="false" ht="12.75" hidden="false" customHeight="false" outlineLevel="0" collapsed="false">
      <c r="A157" s="34"/>
      <c r="B157" s="47"/>
    </row>
    <row r="158" customFormat="false" ht="12.75" hidden="false" customHeight="false" outlineLevel="0" collapsed="false">
      <c r="A158" s="34"/>
      <c r="B158" s="47"/>
    </row>
    <row r="159" customFormat="false" ht="12.75" hidden="false" customHeight="false" outlineLevel="0" collapsed="false">
      <c r="A159" s="34"/>
      <c r="B159" s="47"/>
    </row>
    <row r="160" customFormat="false" ht="12.75" hidden="false" customHeight="false" outlineLevel="0" collapsed="false">
      <c r="A160" s="34"/>
      <c r="B160" s="47"/>
    </row>
    <row r="161" customFormat="false" ht="12.75" hidden="false" customHeight="false" outlineLevel="0" collapsed="false">
      <c r="A161" s="34"/>
      <c r="B161" s="47"/>
    </row>
    <row r="162" customFormat="false" ht="12.75" hidden="false" customHeight="false" outlineLevel="0" collapsed="false">
      <c r="A162" s="34"/>
      <c r="B162" s="47"/>
    </row>
    <row r="163" customFormat="false" ht="12.75" hidden="false" customHeight="false" outlineLevel="0" collapsed="false">
      <c r="A163" s="34"/>
      <c r="B163" s="47"/>
    </row>
    <row r="164" customFormat="false" ht="12.75" hidden="false" customHeight="false" outlineLevel="0" collapsed="false">
      <c r="A164" s="34"/>
      <c r="B164" s="47"/>
    </row>
    <row r="165" customFormat="false" ht="12.75" hidden="false" customHeight="false" outlineLevel="0" collapsed="false">
      <c r="A165" s="34"/>
      <c r="B165" s="47"/>
    </row>
    <row r="166" customFormat="false" ht="12.75" hidden="false" customHeight="false" outlineLevel="0" collapsed="false">
      <c r="A166" s="34"/>
      <c r="B166" s="47"/>
    </row>
    <row r="167" customFormat="false" ht="12.75" hidden="false" customHeight="false" outlineLevel="0" collapsed="false">
      <c r="A167" s="34"/>
      <c r="B167" s="47"/>
    </row>
    <row r="168" customFormat="false" ht="12.75" hidden="false" customHeight="false" outlineLevel="0" collapsed="false">
      <c r="A168" s="34"/>
      <c r="B168" s="47"/>
    </row>
    <row r="169" customFormat="false" ht="12.75" hidden="false" customHeight="false" outlineLevel="0" collapsed="false">
      <c r="A169" s="34"/>
      <c r="B169" s="47"/>
    </row>
    <row r="170" customFormat="false" ht="12.75" hidden="false" customHeight="false" outlineLevel="0" collapsed="false">
      <c r="A170" s="34"/>
      <c r="B170" s="47"/>
    </row>
    <row r="171" customFormat="false" ht="12.75" hidden="false" customHeight="false" outlineLevel="0" collapsed="false">
      <c r="A171" s="34"/>
      <c r="B171" s="47"/>
    </row>
    <row r="172" customFormat="false" ht="12.75" hidden="false" customHeight="false" outlineLevel="0" collapsed="false">
      <c r="A172" s="34"/>
      <c r="B172" s="47"/>
    </row>
    <row r="173" customFormat="false" ht="12.75" hidden="false" customHeight="false" outlineLevel="0" collapsed="false">
      <c r="A173" s="34"/>
      <c r="B173" s="47"/>
    </row>
    <row r="174" customFormat="false" ht="12.75" hidden="false" customHeight="false" outlineLevel="0" collapsed="false">
      <c r="A174" s="34"/>
      <c r="B174" s="47"/>
    </row>
    <row r="175" customFormat="false" ht="12.75" hidden="false" customHeight="false" outlineLevel="0" collapsed="false">
      <c r="A175" s="34"/>
      <c r="B175" s="47"/>
    </row>
    <row r="176" customFormat="false" ht="12.75" hidden="false" customHeight="false" outlineLevel="0" collapsed="false">
      <c r="A176" s="34"/>
      <c r="B176" s="47"/>
    </row>
    <row r="177" customFormat="false" ht="12.75" hidden="false" customHeight="false" outlineLevel="0" collapsed="false">
      <c r="A177" s="34"/>
      <c r="B177" s="47"/>
    </row>
    <row r="178" customFormat="false" ht="12.75" hidden="false" customHeight="false" outlineLevel="0" collapsed="false">
      <c r="A178" s="34"/>
      <c r="B178" s="47"/>
    </row>
    <row r="179" customFormat="false" ht="12.75" hidden="false" customHeight="false" outlineLevel="0" collapsed="false">
      <c r="A179" s="34"/>
      <c r="B179" s="47"/>
    </row>
    <row r="180" customFormat="false" ht="12.75" hidden="false" customHeight="false" outlineLevel="0" collapsed="false">
      <c r="A180" s="34"/>
      <c r="B180" s="47"/>
    </row>
    <row r="181" customFormat="false" ht="12.75" hidden="false" customHeight="false" outlineLevel="0" collapsed="false">
      <c r="A181" s="34"/>
      <c r="B181" s="47"/>
    </row>
    <row r="182" customFormat="false" ht="12.75" hidden="false" customHeight="false" outlineLevel="0" collapsed="false">
      <c r="A182" s="34"/>
      <c r="B182" s="47"/>
    </row>
    <row r="183" customFormat="false" ht="12.75" hidden="false" customHeight="false" outlineLevel="0" collapsed="false">
      <c r="A183" s="41"/>
      <c r="B183" s="48"/>
    </row>
  </sheetData>
  <mergeCells count="2">
    <mergeCell ref="F5:G5"/>
    <mergeCell ref="I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&amp;L&amp;F, &amp;A&amp;R&amp;D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241"/>
  <sheetViews>
    <sheetView showFormulas="false" showGridLines="tru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3" min="3" style="0" width="15.99"/>
    <col collapsed="false" customWidth="true" hidden="true" outlineLevel="0" max="4" min="4" style="0" width="15.99"/>
    <col collapsed="false" customWidth="true" hidden="true" outlineLevel="0" max="5" min="5" style="0" width="15.56"/>
    <col collapsed="false" customWidth="true" hidden="false" outlineLevel="0" max="7" min="7" style="0" width="13.99"/>
    <col collapsed="false" customWidth="true" hidden="true" outlineLevel="0" max="8" min="8" style="0" width="13.99"/>
    <col collapsed="false" customWidth="true" hidden="true" outlineLevel="0" max="9" min="9" style="0" width="12.85"/>
    <col collapsed="false" customWidth="true" hidden="false" outlineLevel="0" max="11" min="11" style="0" width="14.99"/>
    <col collapsed="false" customWidth="true" hidden="true" outlineLevel="0" max="12" min="12" style="0" width="14.99"/>
    <col collapsed="false" customWidth="true" hidden="true" outlineLevel="0" max="13" min="13" style="0" width="14.56"/>
    <col collapsed="false" customWidth="true" hidden="false" outlineLevel="0" max="15" min="15" style="0" width="14.99"/>
    <col collapsed="false" customWidth="true" hidden="true" outlineLevel="0" max="16" min="16" style="0" width="15.99"/>
    <col collapsed="false" customWidth="true" hidden="true" outlineLevel="0" max="17" min="17" style="0" width="14.56"/>
    <col collapsed="false" customWidth="true" hidden="false" outlineLevel="0" max="19" min="19" style="0" width="14.99"/>
    <col collapsed="false" customWidth="true" hidden="true" outlineLevel="0" max="20" min="20" style="0" width="14.99"/>
    <col collapsed="false" customWidth="true" hidden="true" outlineLevel="0" max="21" min="21" style="0" width="12.85"/>
    <col collapsed="false" customWidth="true" hidden="false" outlineLevel="0" max="23" min="23" style="0" width="14.99"/>
    <col collapsed="false" customWidth="true" hidden="true" outlineLevel="0" max="24" min="24" style="0" width="14.99"/>
    <col collapsed="false" customWidth="true" hidden="true" outlineLevel="0" max="25" min="25" style="0" width="14.56"/>
    <col collapsed="false" customWidth="true" hidden="false" outlineLevel="0" max="27" min="27" style="0" width="14.99"/>
    <col collapsed="false" customWidth="true" hidden="true" outlineLevel="0" max="28" min="28" style="0" width="14.99"/>
    <col collapsed="false" customWidth="true" hidden="true" outlineLevel="0" max="29" min="29" style="0" width="14.56"/>
  </cols>
  <sheetData>
    <row r="1" customFormat="false" ht="12.75" hidden="false" customHeight="false" outlineLevel="0" collapsed="false">
      <c r="C1" s="0" t="s">
        <v>19</v>
      </c>
      <c r="G1" s="0" t="s">
        <v>41</v>
      </c>
      <c r="K1" s="0" t="s">
        <v>42</v>
      </c>
      <c r="O1" s="0" t="s">
        <v>43</v>
      </c>
      <c r="S1" s="0" t="s">
        <v>44</v>
      </c>
      <c r="W1" s="0" t="s">
        <v>45</v>
      </c>
      <c r="AA1" s="0" t="s">
        <v>46</v>
      </c>
    </row>
    <row r="2" customFormat="false" ht="13.5" hidden="false" customHeight="true" outlineLevel="0" collapsed="false">
      <c r="C2" s="27" t="n">
        <v>160696929.454006</v>
      </c>
      <c r="D2" s="27" t="n">
        <v>171567368.042286</v>
      </c>
      <c r="E2" s="27" t="n">
        <v>-10870438.5882807</v>
      </c>
      <c r="F2" s="27"/>
      <c r="G2" s="27" t="n">
        <v>4201611.71737003</v>
      </c>
      <c r="H2" s="27" t="n">
        <v>4604301.62799834</v>
      </c>
      <c r="I2" s="27" t="n">
        <v>-402689.910628302</v>
      </c>
      <c r="J2" s="27"/>
      <c r="K2" s="27" t="n">
        <v>13526369.3938174</v>
      </c>
      <c r="L2" s="27" t="n">
        <v>15331330.3206886</v>
      </c>
      <c r="M2" s="27" t="n">
        <v>-1804960.92687123</v>
      </c>
      <c r="N2" s="27"/>
      <c r="O2" s="27" t="n">
        <v>96790208.919224</v>
      </c>
      <c r="P2" s="27" t="n">
        <v>101174438.625781</v>
      </c>
      <c r="Q2" s="27" t="n">
        <v>-4384229.70655727</v>
      </c>
      <c r="R2" s="27"/>
      <c r="S2" s="27" t="n">
        <v>18365466.8789026</v>
      </c>
      <c r="T2" s="27" t="n">
        <v>19126423.5155551</v>
      </c>
      <c r="U2" s="27" t="n">
        <v>-760956.636652508</v>
      </c>
      <c r="V2" s="27"/>
      <c r="W2" s="27" t="n">
        <v>14237979.7514154</v>
      </c>
      <c r="X2" s="27" t="n">
        <v>15863722.5851364</v>
      </c>
      <c r="Y2" s="27" t="n">
        <v>-1625742.833721</v>
      </c>
      <c r="Z2" s="27"/>
      <c r="AA2" s="27" t="n">
        <v>13575292.7932763</v>
      </c>
      <c r="AB2" s="19" t="n">
        <v>15467151.3671267</v>
      </c>
      <c r="AC2" s="19" t="n">
        <v>-1891858.57385038</v>
      </c>
    </row>
    <row r="3" customFormat="false" ht="13.5" hidden="false" customHeight="true" outlineLevel="0" collapsed="false"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19"/>
      <c r="AC3" s="19"/>
    </row>
    <row r="4" customFormat="false" ht="12.75" hidden="false" customHeight="false" outlineLevel="0" collapsed="false">
      <c r="A4" s="0" t="s">
        <v>33</v>
      </c>
      <c r="C4" s="0" t="s">
        <v>47</v>
      </c>
      <c r="D4" s="0" t="s">
        <v>48</v>
      </c>
      <c r="E4" s="0" t="s">
        <v>49</v>
      </c>
      <c r="G4" s="0" t="s">
        <v>47</v>
      </c>
      <c r="H4" s="0" t="s">
        <v>48</v>
      </c>
      <c r="I4" s="0" t="s">
        <v>49</v>
      </c>
      <c r="K4" s="0" t="s">
        <v>47</v>
      </c>
      <c r="L4" s="0" t="s">
        <v>48</v>
      </c>
      <c r="M4" s="0" t="s">
        <v>49</v>
      </c>
      <c r="O4" s="0" t="s">
        <v>47</v>
      </c>
      <c r="P4" s="0" t="s">
        <v>48</v>
      </c>
      <c r="Q4" s="0" t="s">
        <v>49</v>
      </c>
      <c r="S4" s="0" t="s">
        <v>47</v>
      </c>
      <c r="T4" s="0" t="s">
        <v>48</v>
      </c>
      <c r="U4" s="0" t="s">
        <v>49</v>
      </c>
      <c r="W4" s="0" t="s">
        <v>47</v>
      </c>
      <c r="X4" s="0" t="s">
        <v>48</v>
      </c>
      <c r="Y4" s="0" t="s">
        <v>49</v>
      </c>
      <c r="AA4" s="0" t="s">
        <v>47</v>
      </c>
      <c r="AB4" s="0" t="s">
        <v>48</v>
      </c>
      <c r="AC4" s="0" t="s">
        <v>49</v>
      </c>
    </row>
    <row r="6" customFormat="false" ht="12.75" hidden="false" customHeight="false" outlineLevel="0" collapsed="false">
      <c r="A6" s="34" t="n">
        <v>37347</v>
      </c>
      <c r="C6" s="27" t="n">
        <v>11965460.4220747</v>
      </c>
      <c r="D6" s="27" t="n">
        <v>12974165.9081204</v>
      </c>
      <c r="E6" s="27" t="n">
        <v>-1008705.48604574</v>
      </c>
      <c r="F6" s="27"/>
      <c r="G6" s="27" t="n">
        <v>254735.709658801</v>
      </c>
      <c r="H6" s="27" t="n">
        <v>279765.315434866</v>
      </c>
      <c r="I6" s="27" t="n">
        <v>-25029.6057760655</v>
      </c>
      <c r="J6" s="27"/>
      <c r="K6" s="27" t="n">
        <v>2143055.29880247</v>
      </c>
      <c r="L6" s="27" t="n">
        <v>2390528.84926638</v>
      </c>
      <c r="M6" s="27" t="n">
        <v>-247473.550463914</v>
      </c>
      <c r="N6" s="27"/>
      <c r="O6" s="27" t="n">
        <v>5774643.22943354</v>
      </c>
      <c r="P6" s="27" t="n">
        <v>6090702.39633128</v>
      </c>
      <c r="Q6" s="27" t="n">
        <v>-316059.166897741</v>
      </c>
      <c r="R6" s="27"/>
      <c r="S6" s="27" t="n">
        <v>621013.47258695</v>
      </c>
      <c r="T6" s="27" t="n">
        <v>665480.576244353</v>
      </c>
      <c r="U6" s="27" t="n">
        <v>-44467.1036574037</v>
      </c>
      <c r="V6" s="27"/>
      <c r="W6" s="27" t="n">
        <v>1295760.66497557</v>
      </c>
      <c r="X6" s="27" t="n">
        <v>1423107.31407018</v>
      </c>
      <c r="Y6" s="27" t="n">
        <v>-127346.649094614</v>
      </c>
      <c r="Z6" s="27"/>
      <c r="AA6" s="27" t="n">
        <v>1876252.04661736</v>
      </c>
      <c r="AB6" s="0" t="n">
        <v>2124581.45677336</v>
      </c>
      <c r="AC6" s="0" t="n">
        <v>-248329.410156</v>
      </c>
    </row>
    <row r="7" customFormat="false" ht="12.75" hidden="false" customHeight="false" outlineLevel="0" collapsed="false">
      <c r="A7" s="34" t="n">
        <v>37377</v>
      </c>
      <c r="C7" s="27" t="n">
        <v>9893838.4477797</v>
      </c>
      <c r="D7" s="27" t="n">
        <v>10721237.2612584</v>
      </c>
      <c r="E7" s="27" t="n">
        <v>-827398.813478667</v>
      </c>
      <c r="F7" s="27"/>
      <c r="G7" s="27" t="n">
        <v>158254.67767857</v>
      </c>
      <c r="H7" s="27" t="n">
        <v>174365.845488864</v>
      </c>
      <c r="I7" s="27" t="n">
        <v>-16111.1678102935</v>
      </c>
      <c r="J7" s="27"/>
      <c r="K7" s="27" t="n">
        <v>1520241.35522095</v>
      </c>
      <c r="L7" s="27" t="n">
        <v>1700779.49471041</v>
      </c>
      <c r="M7" s="27" t="n">
        <v>-180538.139489463</v>
      </c>
      <c r="N7" s="27"/>
      <c r="O7" s="27" t="n">
        <v>5406056.14303645</v>
      </c>
      <c r="P7" s="27" t="n">
        <v>5714007.72005294</v>
      </c>
      <c r="Q7" s="27" t="n">
        <v>-307951.577016492</v>
      </c>
      <c r="R7" s="27"/>
      <c r="S7" s="27" t="n">
        <v>483969.019518271</v>
      </c>
      <c r="T7" s="27" t="n">
        <v>521589.392347279</v>
      </c>
      <c r="U7" s="27" t="n">
        <v>-37620.3728290084</v>
      </c>
      <c r="V7" s="27"/>
      <c r="W7" s="27" t="n">
        <v>788006.221243442</v>
      </c>
      <c r="X7" s="27" t="n">
        <v>860408.245124567</v>
      </c>
      <c r="Y7" s="27" t="n">
        <v>-72402.0238811249</v>
      </c>
      <c r="Z7" s="27"/>
      <c r="AA7" s="27" t="n">
        <v>1537311.03108202</v>
      </c>
      <c r="AB7" s="0" t="n">
        <v>1750086.5635343</v>
      </c>
      <c r="AC7" s="0" t="n">
        <v>-212775.532452285</v>
      </c>
    </row>
    <row r="8" customFormat="false" ht="12.75" hidden="false" customHeight="false" outlineLevel="0" collapsed="false">
      <c r="A8" s="34" t="n">
        <v>37408</v>
      </c>
      <c r="C8" s="27" t="n">
        <v>8285515.93424516</v>
      </c>
      <c r="D8" s="27" t="n">
        <v>9021911.59317706</v>
      </c>
      <c r="E8" s="27" t="n">
        <v>-736395.658931902</v>
      </c>
      <c r="F8" s="27"/>
      <c r="G8" s="27" t="n">
        <v>121979.856498592</v>
      </c>
      <c r="H8" s="27" t="n">
        <v>135340.677094126</v>
      </c>
      <c r="I8" s="27" t="n">
        <v>-13360.8205955339</v>
      </c>
      <c r="J8" s="27"/>
      <c r="K8" s="27" t="n">
        <v>874440.226886019</v>
      </c>
      <c r="L8" s="27" t="n">
        <v>986505.98233158</v>
      </c>
      <c r="M8" s="27" t="n">
        <v>-112065.755445562</v>
      </c>
      <c r="N8" s="27"/>
      <c r="O8" s="27" t="n">
        <v>5008307.676288</v>
      </c>
      <c r="P8" s="27" t="n">
        <v>5305580.58177869</v>
      </c>
      <c r="Q8" s="27" t="n">
        <v>-297272.905490698</v>
      </c>
      <c r="R8" s="27"/>
      <c r="S8" s="27" t="n">
        <v>462000.864243017</v>
      </c>
      <c r="T8" s="27" t="n">
        <v>499331.186209002</v>
      </c>
      <c r="U8" s="27" t="n">
        <v>-37330.3219659846</v>
      </c>
      <c r="V8" s="27"/>
      <c r="W8" s="27" t="n">
        <v>427459.096195203</v>
      </c>
      <c r="X8" s="27" t="n">
        <v>466370.921630658</v>
      </c>
      <c r="Y8" s="27" t="n">
        <v>-38911.8254354553</v>
      </c>
      <c r="Z8" s="27"/>
      <c r="AA8" s="27" t="n">
        <v>1391328.21413433</v>
      </c>
      <c r="AB8" s="0" t="n">
        <v>1628782.244133</v>
      </c>
      <c r="AC8" s="0" t="n">
        <v>-237454.029998668</v>
      </c>
    </row>
    <row r="9" customFormat="false" ht="12.75" hidden="false" customHeight="false" outlineLevel="0" collapsed="false">
      <c r="A9" s="34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customFormat="false" ht="12.75" hidden="false" customHeight="false" outlineLevel="0" collapsed="false">
      <c r="A10" s="34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customFormat="false" ht="12.75" hidden="false" customHeight="false" outlineLevel="0" collapsed="false">
      <c r="A11" s="34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customFormat="false" ht="12.75" hidden="false" customHeight="false" outlineLevel="0" collapsed="false">
      <c r="A12" s="34" t="n">
        <v>37438</v>
      </c>
      <c r="C12" s="27" t="n">
        <v>7079411.05420253</v>
      </c>
      <c r="D12" s="27" t="n">
        <v>7694894.09558138</v>
      </c>
      <c r="E12" s="27" t="n">
        <v>-615483.04137885</v>
      </c>
      <c r="F12" s="27"/>
      <c r="G12" s="27" t="n">
        <v>106843.759757764</v>
      </c>
      <c r="H12" s="27" t="n">
        <v>118706.351061836</v>
      </c>
      <c r="I12" s="27" t="n">
        <v>-11862.5913040725</v>
      </c>
      <c r="J12" s="27"/>
      <c r="K12" s="27" t="n">
        <v>673172.998691443</v>
      </c>
      <c r="L12" s="27" t="n">
        <v>763719.573301312</v>
      </c>
      <c r="M12" s="27" t="n">
        <v>-90546.5746098685</v>
      </c>
      <c r="N12" s="27"/>
      <c r="O12" s="27" t="n">
        <v>4361291.29676583</v>
      </c>
      <c r="P12" s="27" t="n">
        <v>4634389.49001199</v>
      </c>
      <c r="Q12" s="27" t="n">
        <v>-273098.193246163</v>
      </c>
      <c r="R12" s="27"/>
      <c r="S12" s="27" t="n">
        <v>578488.17352688</v>
      </c>
      <c r="T12" s="27" t="n">
        <v>622378.089262349</v>
      </c>
      <c r="U12" s="27" t="n">
        <v>-43889.9157354692</v>
      </c>
      <c r="V12" s="27"/>
      <c r="W12" s="27" t="n">
        <v>278074.927459761</v>
      </c>
      <c r="X12" s="27" t="n">
        <v>303915.599284443</v>
      </c>
      <c r="Y12" s="27" t="n">
        <v>-25840.6718246815</v>
      </c>
      <c r="Z12" s="27"/>
      <c r="AA12" s="27" t="n">
        <v>1081539.89800086</v>
      </c>
      <c r="AB12" s="0" t="n">
        <v>1251784.99265945</v>
      </c>
      <c r="AC12" s="0" t="n">
        <v>-170245.094658595</v>
      </c>
    </row>
    <row r="13" customFormat="false" ht="12.75" hidden="false" customHeight="false" outlineLevel="0" collapsed="false">
      <c r="A13" s="34" t="n">
        <v>37469</v>
      </c>
      <c r="C13" s="27" t="n">
        <v>6817973.75041661</v>
      </c>
      <c r="D13" s="27" t="n">
        <v>7412871.66989951</v>
      </c>
      <c r="E13" s="27" t="n">
        <v>-594897.919482905</v>
      </c>
      <c r="F13" s="27"/>
      <c r="G13" s="27" t="n">
        <v>110289.661878666</v>
      </c>
      <c r="H13" s="27" t="n">
        <v>122162.60753882</v>
      </c>
      <c r="I13" s="27" t="n">
        <v>-11872.9456601535</v>
      </c>
      <c r="J13" s="27"/>
      <c r="K13" s="27" t="n">
        <v>639143.217512944</v>
      </c>
      <c r="L13" s="27" t="n">
        <v>726617.439557472</v>
      </c>
      <c r="M13" s="27" t="n">
        <v>-87474.2220445275</v>
      </c>
      <c r="N13" s="27"/>
      <c r="O13" s="27" t="n">
        <v>4202399.75267121</v>
      </c>
      <c r="P13" s="27" t="n">
        <v>4462789.82001219</v>
      </c>
      <c r="Q13" s="27" t="n">
        <v>-260390.067340974</v>
      </c>
      <c r="R13" s="27"/>
      <c r="S13" s="27" t="n">
        <v>504404.774016861</v>
      </c>
      <c r="T13" s="27" t="n">
        <v>541490.657794424</v>
      </c>
      <c r="U13" s="27" t="n">
        <v>-37085.8837775625</v>
      </c>
      <c r="V13" s="27"/>
      <c r="W13" s="27" t="n">
        <v>280699.734724336</v>
      </c>
      <c r="X13" s="27" t="n">
        <v>306866.952138797</v>
      </c>
      <c r="Y13" s="27" t="n">
        <v>-26167.2174144604</v>
      </c>
      <c r="Z13" s="27"/>
      <c r="AA13" s="27" t="n">
        <v>1081036.60961258</v>
      </c>
      <c r="AB13" s="0" t="n">
        <v>1252944.19285781</v>
      </c>
      <c r="AC13" s="0" t="n">
        <v>-171907.583245229</v>
      </c>
    </row>
    <row r="14" customFormat="false" ht="12.75" hidden="false" customHeight="false" outlineLevel="0" collapsed="false">
      <c r="A14" s="34" t="n">
        <v>37500</v>
      </c>
      <c r="C14" s="27" t="n">
        <v>6497951.1237052</v>
      </c>
      <c r="D14" s="27" t="n">
        <v>7052124.06256181</v>
      </c>
      <c r="E14" s="27" t="n">
        <v>-554172.938856616</v>
      </c>
      <c r="F14" s="27"/>
      <c r="G14" s="27" t="n">
        <v>123050.931771202</v>
      </c>
      <c r="H14" s="27" t="n">
        <v>136231.410450406</v>
      </c>
      <c r="I14" s="27" t="n">
        <v>-13180.478679204</v>
      </c>
      <c r="J14" s="27"/>
      <c r="K14" s="27" t="n">
        <v>642346.143558527</v>
      </c>
      <c r="L14" s="27" t="n">
        <v>726618.291851024</v>
      </c>
      <c r="M14" s="27" t="n">
        <v>-84272.1482924969</v>
      </c>
      <c r="N14" s="27"/>
      <c r="O14" s="27" t="n">
        <v>3832006.19425012</v>
      </c>
      <c r="P14" s="27" t="n">
        <v>4057039.76717836</v>
      </c>
      <c r="Q14" s="27" t="n">
        <v>-225033.572928241</v>
      </c>
      <c r="R14" s="27"/>
      <c r="S14" s="27" t="n">
        <v>455888.385493889</v>
      </c>
      <c r="T14" s="27" t="n">
        <v>484530.367865674</v>
      </c>
      <c r="U14" s="27" t="n">
        <v>-28641.9823717854</v>
      </c>
      <c r="V14" s="27"/>
      <c r="W14" s="27" t="n">
        <v>359299.399901624</v>
      </c>
      <c r="X14" s="27" t="n">
        <v>395933.521586725</v>
      </c>
      <c r="Y14" s="27" t="n">
        <v>-36634.1216851011</v>
      </c>
      <c r="Z14" s="27"/>
      <c r="AA14" s="27" t="n">
        <v>1085360.06872983</v>
      </c>
      <c r="AB14" s="0" t="n">
        <v>1251770.70362962</v>
      </c>
      <c r="AC14" s="0" t="n">
        <v>-166410.634899788</v>
      </c>
    </row>
    <row r="15" customFormat="false" ht="12.75" hidden="false" customHeight="false" outlineLevel="0" collapsed="false">
      <c r="A15" s="34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customFormat="false" ht="12.75" hidden="false" customHeight="false" outlineLevel="0" collapsed="false">
      <c r="A16" s="34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customFormat="false" ht="12.75" hidden="false" customHeight="false" outlineLevel="0" collapsed="false">
      <c r="A17" s="34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customFormat="false" ht="12.75" hidden="false" customHeight="false" outlineLevel="0" collapsed="false">
      <c r="A18" s="34" t="n">
        <v>37530</v>
      </c>
      <c r="C18" s="27" t="n">
        <v>7153142.87290755</v>
      </c>
      <c r="D18" s="27" t="n">
        <v>7728865.76572933</v>
      </c>
      <c r="E18" s="27" t="n">
        <v>-575722.892821772</v>
      </c>
      <c r="F18" s="27"/>
      <c r="G18" s="27" t="n">
        <v>170395.604797287</v>
      </c>
      <c r="H18" s="27" t="n">
        <v>187948.590322742</v>
      </c>
      <c r="I18" s="27" t="n">
        <v>-17552.9855254557</v>
      </c>
      <c r="J18" s="27"/>
      <c r="K18" s="27" t="n">
        <v>726408.355186621</v>
      </c>
      <c r="L18" s="27" t="n">
        <v>819997.608722497</v>
      </c>
      <c r="M18" s="27" t="n">
        <v>-93589.2535358756</v>
      </c>
      <c r="N18" s="27"/>
      <c r="O18" s="27" t="n">
        <v>4101185.81671326</v>
      </c>
      <c r="P18" s="27" t="n">
        <v>4322918.91433487</v>
      </c>
      <c r="Q18" s="27" t="n">
        <v>-221733.097621619</v>
      </c>
      <c r="R18" s="27"/>
      <c r="S18" s="27" t="n">
        <v>577081.311139621</v>
      </c>
      <c r="T18" s="27" t="n">
        <v>609949.761808156</v>
      </c>
      <c r="U18" s="27" t="n">
        <v>-32868.4506685351</v>
      </c>
      <c r="V18" s="27"/>
      <c r="W18" s="27" t="n">
        <v>585680.641785545</v>
      </c>
      <c r="X18" s="27" t="n">
        <v>647135.152083561</v>
      </c>
      <c r="Y18" s="27" t="n">
        <v>-61454.5102980158</v>
      </c>
      <c r="Z18" s="27"/>
      <c r="AA18" s="27" t="n">
        <v>992391.143285225</v>
      </c>
      <c r="AB18" s="0" t="n">
        <v>1140915.7384575</v>
      </c>
      <c r="AC18" s="0" t="n">
        <v>-148524.595172271</v>
      </c>
    </row>
    <row r="19" customFormat="false" ht="12.75" hidden="false" customHeight="false" outlineLevel="0" collapsed="false">
      <c r="A19" s="34" t="n">
        <v>37561</v>
      </c>
      <c r="C19" s="27" t="n">
        <v>6666688.21722395</v>
      </c>
      <c r="D19" s="27" t="n">
        <v>7251765.3821605</v>
      </c>
      <c r="E19" s="27" t="n">
        <v>-585077.164936549</v>
      </c>
      <c r="F19" s="27"/>
      <c r="G19" s="27" t="n">
        <v>204767.526649647</v>
      </c>
      <c r="H19" s="27" t="n">
        <v>230715.624990549</v>
      </c>
      <c r="I19" s="27" t="n">
        <v>-25948.0983409018</v>
      </c>
      <c r="J19" s="27"/>
      <c r="K19" s="27" t="n">
        <v>612615.974609472</v>
      </c>
      <c r="L19" s="27" t="n">
        <v>710626.679784826</v>
      </c>
      <c r="M19" s="27" t="n">
        <v>-98010.705175354</v>
      </c>
      <c r="N19" s="27"/>
      <c r="O19" s="27" t="n">
        <v>3789806.75908674</v>
      </c>
      <c r="P19" s="27" t="n">
        <v>3993529.26600491</v>
      </c>
      <c r="Q19" s="27" t="n">
        <v>-203722.506918167</v>
      </c>
      <c r="R19" s="27"/>
      <c r="S19" s="27" t="n">
        <v>540913.583789359</v>
      </c>
      <c r="T19" s="27" t="n">
        <v>574373.807769229</v>
      </c>
      <c r="U19" s="27" t="n">
        <v>-33460.2239798699</v>
      </c>
      <c r="V19" s="27"/>
      <c r="W19" s="27" t="n">
        <v>651317.625526073</v>
      </c>
      <c r="X19" s="27" t="n">
        <v>734015.752330889</v>
      </c>
      <c r="Y19" s="27" t="n">
        <v>-82698.1268048163</v>
      </c>
      <c r="Z19" s="27"/>
      <c r="AA19" s="27" t="n">
        <v>867266.747562658</v>
      </c>
      <c r="AB19" s="0" t="n">
        <v>1008504.2512801</v>
      </c>
      <c r="AC19" s="0" t="n">
        <v>-141237.50371744</v>
      </c>
    </row>
    <row r="20" customFormat="false" ht="12.75" hidden="false" customHeight="false" outlineLevel="0" collapsed="false">
      <c r="A20" s="34" t="n">
        <v>37591</v>
      </c>
      <c r="C20" s="27" t="n">
        <v>6254153.0638901</v>
      </c>
      <c r="D20" s="27" t="n">
        <v>6856217.84747159</v>
      </c>
      <c r="E20" s="27" t="n">
        <v>-602064.783581488</v>
      </c>
      <c r="F20" s="27"/>
      <c r="G20" s="27" t="n">
        <v>233440.525252188</v>
      </c>
      <c r="H20" s="27" t="n">
        <v>267519.327128176</v>
      </c>
      <c r="I20" s="27" t="n">
        <v>-34078.801875988</v>
      </c>
      <c r="J20" s="27"/>
      <c r="K20" s="27" t="n">
        <v>498798.430874625</v>
      </c>
      <c r="L20" s="27" t="n">
        <v>611553.664621452</v>
      </c>
      <c r="M20" s="27" t="n">
        <v>-112755.233746827</v>
      </c>
      <c r="N20" s="27"/>
      <c r="O20" s="27" t="n">
        <v>3647722.2493333</v>
      </c>
      <c r="P20" s="27" t="n">
        <v>3840399.94233448</v>
      </c>
      <c r="Q20" s="27" t="n">
        <v>-192677.693001184</v>
      </c>
      <c r="R20" s="27"/>
      <c r="S20" s="27" t="n">
        <v>497716.959271031</v>
      </c>
      <c r="T20" s="27" t="n">
        <v>529088.46819868</v>
      </c>
      <c r="U20" s="27" t="n">
        <v>-31371.5089276484</v>
      </c>
      <c r="V20" s="27"/>
      <c r="W20" s="27" t="n">
        <v>635090.066572391</v>
      </c>
      <c r="X20" s="27" t="n">
        <v>726769.788376303</v>
      </c>
      <c r="Y20" s="27" t="n">
        <v>-91679.7218039121</v>
      </c>
      <c r="Z20" s="27"/>
      <c r="AA20" s="27" t="n">
        <v>741384.832586566</v>
      </c>
      <c r="AB20" s="0" t="n">
        <v>880886.656812494</v>
      </c>
      <c r="AC20" s="0" t="n">
        <v>-139501.824225927</v>
      </c>
    </row>
    <row r="21" customFormat="false" ht="12.75" hidden="false" customHeight="false" outlineLevel="0" collapsed="false">
      <c r="A21" s="34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customFormat="false" ht="12.75" hidden="false" customHeight="false" outlineLevel="0" collapsed="false">
      <c r="A22" s="34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customFormat="false" ht="12.75" hidden="false" customHeight="false" outlineLevel="0" collapsed="false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customFormat="false" ht="12.75" hidden="false" customHeight="false" outlineLevel="0" collapsed="false">
      <c r="A24" s="34" t="n">
        <v>37622</v>
      </c>
      <c r="C24" s="27" t="n">
        <v>5572123.79160235</v>
      </c>
      <c r="D24" s="27" t="n">
        <v>6079164.35587041</v>
      </c>
      <c r="E24" s="27" t="n">
        <v>-507040.564268059</v>
      </c>
      <c r="F24" s="27"/>
      <c r="G24" s="27" t="n">
        <v>220423.06661408</v>
      </c>
      <c r="H24" s="27" t="n">
        <v>254711.654069124</v>
      </c>
      <c r="I24" s="27" t="n">
        <v>-34288.5874550435</v>
      </c>
      <c r="J24" s="27"/>
      <c r="K24" s="27" t="n">
        <v>417815.176675667</v>
      </c>
      <c r="L24" s="27" t="n">
        <v>519191.675157143</v>
      </c>
      <c r="M24" s="27" t="n">
        <v>-101376.498481476</v>
      </c>
      <c r="N24" s="27"/>
      <c r="O24" s="27" t="n">
        <v>3424197.31320224</v>
      </c>
      <c r="P24" s="27" t="n">
        <v>3600265.17266643</v>
      </c>
      <c r="Q24" s="27" t="n">
        <v>-176067.859464197</v>
      </c>
      <c r="R24" s="27"/>
      <c r="S24" s="27" t="n">
        <v>476666.255963207</v>
      </c>
      <c r="T24" s="27" t="n">
        <v>506640.600798441</v>
      </c>
      <c r="U24" s="27" t="n">
        <v>-29974.3448352343</v>
      </c>
      <c r="V24" s="27"/>
      <c r="W24" s="27" t="n">
        <v>701502.370700453</v>
      </c>
      <c r="X24" s="27" t="n">
        <v>808108.602732882</v>
      </c>
      <c r="Y24" s="27" t="n">
        <v>-106606.232032429</v>
      </c>
      <c r="Z24" s="27"/>
      <c r="AA24" s="27" t="n">
        <v>331519.608446709</v>
      </c>
      <c r="AB24" s="0" t="n">
        <v>390246.650446388</v>
      </c>
      <c r="AC24" s="0" t="n">
        <v>-58727.0419996785</v>
      </c>
    </row>
    <row r="25" customFormat="false" ht="12.75" hidden="false" customHeight="false" outlineLevel="0" collapsed="false">
      <c r="A25" s="34" t="n">
        <v>37653</v>
      </c>
      <c r="C25" s="27" t="n">
        <v>5491511.14764069</v>
      </c>
      <c r="D25" s="27" t="n">
        <v>5958081.28526502</v>
      </c>
      <c r="E25" s="27" t="n">
        <v>-466570.137624334</v>
      </c>
      <c r="F25" s="27"/>
      <c r="G25" s="27" t="n">
        <v>186640.69124351</v>
      </c>
      <c r="H25" s="27" t="n">
        <v>213624.75378919</v>
      </c>
      <c r="I25" s="27" t="n">
        <v>-26984.0625456795</v>
      </c>
      <c r="J25" s="27"/>
      <c r="K25" s="27" t="n">
        <v>403949.918504124</v>
      </c>
      <c r="L25" s="27" t="n">
        <v>495868.66371904</v>
      </c>
      <c r="M25" s="27" t="n">
        <v>-91918.745214916</v>
      </c>
      <c r="N25" s="27"/>
      <c r="O25" s="27" t="n">
        <v>3441880.93507516</v>
      </c>
      <c r="P25" s="27" t="n">
        <v>3612054.21559188</v>
      </c>
      <c r="Q25" s="27" t="n">
        <v>-170173.280516713</v>
      </c>
      <c r="R25" s="27"/>
      <c r="S25" s="27" t="n">
        <v>454496.873719396</v>
      </c>
      <c r="T25" s="27" t="n">
        <v>482337.169750444</v>
      </c>
      <c r="U25" s="27" t="n">
        <v>-27840.2960310485</v>
      </c>
      <c r="V25" s="27"/>
      <c r="W25" s="27" t="n">
        <v>671893.64388696</v>
      </c>
      <c r="X25" s="27" t="n">
        <v>765951.746772722</v>
      </c>
      <c r="Y25" s="27" t="n">
        <v>-94058.1028857627</v>
      </c>
      <c r="Z25" s="27"/>
      <c r="AA25" s="27" t="n">
        <v>332649.085211535</v>
      </c>
      <c r="AB25" s="0" t="n">
        <v>388244.735641749</v>
      </c>
      <c r="AC25" s="0" t="n">
        <v>-55595.6504302136</v>
      </c>
    </row>
    <row r="26" customFormat="false" ht="12.75" hidden="false" customHeight="false" outlineLevel="0" collapsed="false">
      <c r="A26" s="34" t="n">
        <v>37681</v>
      </c>
      <c r="C26" s="27" t="n">
        <v>5561939.45238826</v>
      </c>
      <c r="D26" s="27" t="n">
        <v>5946208.62184204</v>
      </c>
      <c r="E26" s="27" t="n">
        <v>-384269.169453784</v>
      </c>
      <c r="F26" s="27"/>
      <c r="G26" s="27" t="n">
        <v>171392.864631753</v>
      </c>
      <c r="H26" s="27" t="n">
        <v>191880.393829243</v>
      </c>
      <c r="I26" s="27" t="n">
        <v>-20487.5291974893</v>
      </c>
      <c r="J26" s="27"/>
      <c r="K26" s="27" t="n">
        <v>461235.92557961</v>
      </c>
      <c r="L26" s="27" t="n">
        <v>532713.130523724</v>
      </c>
      <c r="M26" s="27" t="n">
        <v>-71477.2049441133</v>
      </c>
      <c r="N26" s="27"/>
      <c r="O26" s="27" t="n">
        <v>3669010.12266267</v>
      </c>
      <c r="P26" s="27" t="n">
        <v>3831059.95728533</v>
      </c>
      <c r="Q26" s="27" t="n">
        <v>-162049.834622658</v>
      </c>
      <c r="R26" s="27"/>
      <c r="S26" s="27" t="n">
        <v>474114.218369779</v>
      </c>
      <c r="T26" s="27" t="n">
        <v>498232.352543839</v>
      </c>
      <c r="U26" s="27" t="n">
        <v>-24118.1341740606</v>
      </c>
      <c r="V26" s="27"/>
      <c r="W26" s="27" t="n">
        <v>620258.957973287</v>
      </c>
      <c r="X26" s="27" t="n">
        <v>692139.049541593</v>
      </c>
      <c r="Y26" s="27" t="n">
        <v>-71880.091568306</v>
      </c>
      <c r="Z26" s="27"/>
      <c r="AA26" s="27" t="n">
        <v>165927.363171155</v>
      </c>
      <c r="AB26" s="0" t="n">
        <v>200183.73811831</v>
      </c>
      <c r="AC26" s="0" t="n">
        <v>-34256.3749471555</v>
      </c>
    </row>
    <row r="27" customFormat="false" ht="12.75" hidden="false" customHeight="false" outlineLevel="0" collapsed="false">
      <c r="A27" s="34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customFormat="false" ht="12.75" hidden="false" customHeight="false" outlineLevel="0" collapsed="false">
      <c r="A28" s="34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customFormat="false" ht="12.75" hidden="false" customHeight="false" outlineLevel="0" collapsed="false">
      <c r="A29" s="34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customFormat="false" ht="12.75" hidden="false" customHeight="false" outlineLevel="0" collapsed="false">
      <c r="A30" s="34" t="n">
        <v>37712</v>
      </c>
      <c r="C30" s="27" t="n">
        <v>4678528.50575643</v>
      </c>
      <c r="D30" s="27" t="n">
        <v>4918778.27337325</v>
      </c>
      <c r="E30" s="27" t="n">
        <v>-240249.767616818</v>
      </c>
      <c r="F30" s="27"/>
      <c r="G30" s="27" t="n">
        <v>143436.015734565</v>
      </c>
      <c r="H30" s="27" t="n">
        <v>156275.941920887</v>
      </c>
      <c r="I30" s="27" t="n">
        <v>-12839.9261863217</v>
      </c>
      <c r="J30" s="27"/>
      <c r="K30" s="27" t="n">
        <v>451445.076658046</v>
      </c>
      <c r="L30" s="27" t="n">
        <v>493977.257313175</v>
      </c>
      <c r="M30" s="27" t="n">
        <v>-42532.1806551294</v>
      </c>
      <c r="N30" s="27"/>
      <c r="O30" s="27" t="n">
        <v>3231696.20458566</v>
      </c>
      <c r="P30" s="27" t="n">
        <v>3357234.93417505</v>
      </c>
      <c r="Q30" s="27" t="n">
        <v>-125538.729589385</v>
      </c>
      <c r="R30" s="27"/>
      <c r="S30" s="27" t="n">
        <v>422969.267772728</v>
      </c>
      <c r="T30" s="27" t="n">
        <v>441604.14078854</v>
      </c>
      <c r="U30" s="27" t="n">
        <v>-18634.8730158116</v>
      </c>
      <c r="V30" s="27"/>
      <c r="W30" s="27" t="n">
        <v>381486.997936051</v>
      </c>
      <c r="X30" s="27" t="n">
        <v>417208.298220824</v>
      </c>
      <c r="Y30" s="27" t="n">
        <v>-35721.3002847727</v>
      </c>
      <c r="Z30" s="27"/>
      <c r="AA30" s="27" t="n">
        <v>47494.9430693784</v>
      </c>
      <c r="AB30" s="0" t="n">
        <v>52477.7009547769</v>
      </c>
      <c r="AC30" s="0" t="n">
        <v>-4982.75788539846</v>
      </c>
    </row>
    <row r="31" customFormat="false" ht="12.75" hidden="false" customHeight="false" outlineLevel="0" collapsed="false">
      <c r="A31" s="34" t="n">
        <v>37742</v>
      </c>
      <c r="C31" s="27" t="n">
        <v>3851226.61330245</v>
      </c>
      <c r="D31" s="27" t="n">
        <v>4048387.63714682</v>
      </c>
      <c r="E31" s="27" t="n">
        <v>-197161.023844374</v>
      </c>
      <c r="F31" s="27"/>
      <c r="G31" s="27" t="n">
        <v>92538.9658451414</v>
      </c>
      <c r="H31" s="27" t="n">
        <v>100689.879692556</v>
      </c>
      <c r="I31" s="27" t="n">
        <v>-8150.91384741479</v>
      </c>
      <c r="J31" s="27"/>
      <c r="K31" s="27" t="n">
        <v>333559.044320351</v>
      </c>
      <c r="L31" s="27" t="n">
        <v>365339.142553517</v>
      </c>
      <c r="M31" s="27" t="n">
        <v>-31780.0982331656</v>
      </c>
      <c r="N31" s="27"/>
      <c r="O31" s="27" t="n">
        <v>2789310.07619308</v>
      </c>
      <c r="P31" s="27" t="n">
        <v>2904551.34539764</v>
      </c>
      <c r="Q31" s="27" t="n">
        <v>-115241.269204555</v>
      </c>
      <c r="R31" s="27"/>
      <c r="S31" s="27" t="n">
        <v>380853.657110714</v>
      </c>
      <c r="T31" s="27" t="n">
        <v>397850.299996023</v>
      </c>
      <c r="U31" s="27" t="n">
        <v>-16996.6428853092</v>
      </c>
      <c r="V31" s="27"/>
      <c r="W31" s="27" t="n">
        <v>231773.277213014</v>
      </c>
      <c r="X31" s="27" t="n">
        <v>253542.571761179</v>
      </c>
      <c r="Y31" s="27" t="n">
        <v>-21769.2945481652</v>
      </c>
      <c r="Z31" s="27"/>
      <c r="AA31" s="27" t="n">
        <v>23191.592620148</v>
      </c>
      <c r="AB31" s="0" t="n">
        <v>26414.3977459122</v>
      </c>
      <c r="AC31" s="0" t="n">
        <v>-3222.80512576413</v>
      </c>
    </row>
    <row r="32" customFormat="false" ht="12.75" hidden="false" customHeight="false" outlineLevel="0" collapsed="false">
      <c r="A32" s="34" t="n">
        <v>37773</v>
      </c>
      <c r="C32" s="27" t="n">
        <v>3164813.31966975</v>
      </c>
      <c r="D32" s="27" t="n">
        <v>3324487.24270374</v>
      </c>
      <c r="E32" s="27" t="n">
        <v>-159673.923033993</v>
      </c>
      <c r="F32" s="27"/>
      <c r="G32" s="27" t="n">
        <v>76530.2218841124</v>
      </c>
      <c r="H32" s="27" t="n">
        <v>83593.7869919</v>
      </c>
      <c r="I32" s="27" t="n">
        <v>-7063.56510778765</v>
      </c>
      <c r="J32" s="27"/>
      <c r="K32" s="27" t="n">
        <v>227430.067608216</v>
      </c>
      <c r="L32" s="27" t="n">
        <v>251285.383230658</v>
      </c>
      <c r="M32" s="27" t="n">
        <v>-23855.3156224416</v>
      </c>
      <c r="N32" s="27"/>
      <c r="O32" s="27" t="n">
        <v>2471078.20964614</v>
      </c>
      <c r="P32" s="27" t="n">
        <v>2576002.8005431</v>
      </c>
      <c r="Q32" s="27" t="n">
        <v>-104924.590896959</v>
      </c>
      <c r="R32" s="27"/>
      <c r="S32" s="27" t="n">
        <v>303919.57697645</v>
      </c>
      <c r="T32" s="27" t="n">
        <v>318497.484962286</v>
      </c>
      <c r="U32" s="27" t="n">
        <v>-14577.9079858362</v>
      </c>
      <c r="V32" s="27"/>
      <c r="W32" s="27" t="n">
        <v>76997.9653278566</v>
      </c>
      <c r="X32" s="27" t="n">
        <v>84113.4237506128</v>
      </c>
      <c r="Y32" s="27" t="n">
        <v>-7115.4584227562</v>
      </c>
      <c r="Z32" s="27"/>
      <c r="AA32" s="27" t="n">
        <v>8857.2782269697</v>
      </c>
      <c r="AB32" s="0" t="n">
        <v>10994.3632251815</v>
      </c>
      <c r="AC32" s="0" t="n">
        <v>-2137.08499821182</v>
      </c>
    </row>
    <row r="33" customFormat="false" ht="12.75" hidden="false" customHeight="false" outlineLevel="0" collapsed="false">
      <c r="A33" s="34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customFormat="false" ht="12.75" hidden="false" customHeight="false" outlineLevel="0" collapsed="false">
      <c r="A34" s="34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customFormat="false" ht="12.75" hidden="false" customHeight="false" outlineLevel="0" collapsed="false">
      <c r="A35" s="34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customFormat="false" ht="12.75" hidden="false" customHeight="false" outlineLevel="0" collapsed="false">
      <c r="A36" s="34" t="n">
        <v>37803</v>
      </c>
      <c r="C36" s="27" t="n">
        <v>2815733.53475995</v>
      </c>
      <c r="D36" s="27" t="n">
        <v>2961227.28948053</v>
      </c>
      <c r="E36" s="27" t="n">
        <v>-145493.754720581</v>
      </c>
      <c r="F36" s="27"/>
      <c r="G36" s="27" t="n">
        <v>66896.5330739438</v>
      </c>
      <c r="H36" s="27" t="n">
        <v>73054.7371812401</v>
      </c>
      <c r="I36" s="27" t="n">
        <v>-6158.2041072963</v>
      </c>
      <c r="J36" s="27"/>
      <c r="K36" s="27" t="n">
        <v>189944.226159278</v>
      </c>
      <c r="L36" s="27" t="n">
        <v>211267.207030076</v>
      </c>
      <c r="M36" s="27" t="n">
        <v>-21322.9808707975</v>
      </c>
      <c r="N36" s="27"/>
      <c r="O36" s="27" t="n">
        <v>2209523.89029836</v>
      </c>
      <c r="P36" s="27" t="n">
        <v>2305492.30293347</v>
      </c>
      <c r="Q36" s="27" t="n">
        <v>-95968.4126351047</v>
      </c>
      <c r="R36" s="27"/>
      <c r="S36" s="27" t="n">
        <v>275308.848024006</v>
      </c>
      <c r="T36" s="27" t="n">
        <v>288884.093609141</v>
      </c>
      <c r="U36" s="27" t="n">
        <v>-13575.2455851342</v>
      </c>
      <c r="V36" s="27"/>
      <c r="W36" s="27" t="n">
        <v>67360.0766332832</v>
      </c>
      <c r="X36" s="27" t="n">
        <v>73808.853325616</v>
      </c>
      <c r="Y36" s="27" t="n">
        <v>-6448.77669233279</v>
      </c>
      <c r="Z36" s="27"/>
      <c r="AA36" s="27" t="n">
        <v>6699.96057107615</v>
      </c>
      <c r="AB36" s="0" t="n">
        <v>8720.09540099122</v>
      </c>
      <c r="AC36" s="0" t="n">
        <v>-2020.13482991507</v>
      </c>
    </row>
    <row r="37" customFormat="false" ht="12.75" hidden="false" customHeight="false" outlineLevel="0" collapsed="false">
      <c r="A37" s="34" t="n">
        <v>37834</v>
      </c>
      <c r="C37" s="27" t="n">
        <v>2725331.67260608</v>
      </c>
      <c r="D37" s="27" t="n">
        <v>2869526.57857649</v>
      </c>
      <c r="E37" s="27" t="n">
        <v>-144194.905970418</v>
      </c>
      <c r="F37" s="27"/>
      <c r="G37" s="27" t="n">
        <v>71716.3317060332</v>
      </c>
      <c r="H37" s="27" t="n">
        <v>78464.3044775606</v>
      </c>
      <c r="I37" s="27" t="n">
        <v>-6747.97277152744</v>
      </c>
      <c r="J37" s="27"/>
      <c r="K37" s="27" t="n">
        <v>166539.572526976</v>
      </c>
      <c r="L37" s="27" t="n">
        <v>186166.545309425</v>
      </c>
      <c r="M37" s="27" t="n">
        <v>-19626.9727824492</v>
      </c>
      <c r="N37" s="27"/>
      <c r="O37" s="27" t="n">
        <v>2154908.12080785</v>
      </c>
      <c r="P37" s="27" t="n">
        <v>2251366.49172339</v>
      </c>
      <c r="Q37" s="27" t="n">
        <v>-96458.3709155377</v>
      </c>
      <c r="R37" s="27"/>
      <c r="S37" s="27" t="n">
        <v>265677.428317375</v>
      </c>
      <c r="T37" s="27" t="n">
        <v>278866.744965388</v>
      </c>
      <c r="U37" s="27" t="n">
        <v>-13189.3166480127</v>
      </c>
      <c r="V37" s="27"/>
      <c r="W37" s="27" t="n">
        <v>64059.8741543957</v>
      </c>
      <c r="X37" s="27" t="n">
        <v>70448.8773756227</v>
      </c>
      <c r="Y37" s="27" t="n">
        <v>-6389.003221227</v>
      </c>
      <c r="Z37" s="27"/>
      <c r="AA37" s="27" t="n">
        <v>2430.34509344477</v>
      </c>
      <c r="AB37" s="0" t="n">
        <v>4213.61472510937</v>
      </c>
      <c r="AC37" s="0" t="n">
        <v>-1783.26963166461</v>
      </c>
    </row>
    <row r="38" customFormat="false" ht="13.5" hidden="false" customHeight="true" outlineLevel="0" collapsed="false">
      <c r="A38" s="34" t="n">
        <v>37865</v>
      </c>
      <c r="C38" s="27" t="n">
        <v>2676258.09930763</v>
      </c>
      <c r="D38" s="27" t="n">
        <v>2814907.91187505</v>
      </c>
      <c r="E38" s="27" t="n">
        <v>-138649.812567417</v>
      </c>
      <c r="F38" s="27"/>
      <c r="G38" s="27" t="n">
        <v>76746.9360984695</v>
      </c>
      <c r="H38" s="27" t="n">
        <v>83847.286471785</v>
      </c>
      <c r="I38" s="27" t="n">
        <v>-7100.35037331547</v>
      </c>
      <c r="J38" s="27"/>
      <c r="K38" s="27" t="n">
        <v>184424.11110879</v>
      </c>
      <c r="L38" s="27" t="n">
        <v>204771.874630052</v>
      </c>
      <c r="M38" s="27" t="n">
        <v>-20347.763521262</v>
      </c>
      <c r="N38" s="27"/>
      <c r="O38" s="27" t="n">
        <v>2009643.06275746</v>
      </c>
      <c r="P38" s="27" t="n">
        <v>2092259.64817379</v>
      </c>
      <c r="Q38" s="27" t="n">
        <v>-82616.58541633</v>
      </c>
      <c r="R38" s="27"/>
      <c r="S38" s="27" t="n">
        <v>265207.865801412</v>
      </c>
      <c r="T38" s="27" t="n">
        <v>278205.734906328</v>
      </c>
      <c r="U38" s="27" t="n">
        <v>-12997.8691049163</v>
      </c>
      <c r="V38" s="27"/>
      <c r="W38" s="27" t="n">
        <v>134035.046293325</v>
      </c>
      <c r="X38" s="27" t="n">
        <v>147627.602146225</v>
      </c>
      <c r="Y38" s="27" t="n">
        <v>-13592.5558529002</v>
      </c>
      <c r="Z38" s="27"/>
      <c r="AA38" s="27" t="n">
        <v>6201.07724817406</v>
      </c>
      <c r="AB38" s="0" t="n">
        <v>8195.76554686722</v>
      </c>
      <c r="AC38" s="0" t="n">
        <v>-1994.68829869316</v>
      </c>
    </row>
    <row r="39" customFormat="false" ht="13.5" hidden="false" customHeight="true" outlineLevel="0" collapsed="false">
      <c r="A39" s="34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customFormat="false" ht="13.5" hidden="false" customHeight="true" outlineLevel="0" collapsed="false">
      <c r="A40" s="34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customFormat="false" ht="12.75" hidden="false" customHeight="false" outlineLevel="0" collapsed="false">
      <c r="A41" s="3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customFormat="false" ht="12.75" hidden="false" customHeight="false" outlineLevel="0" collapsed="false">
      <c r="A42" s="34" t="n">
        <v>37895</v>
      </c>
      <c r="C42" s="27" t="n">
        <v>3017782.59303881</v>
      </c>
      <c r="D42" s="27" t="n">
        <v>3187289.77360708</v>
      </c>
      <c r="E42" s="27" t="n">
        <v>-169507.180568262</v>
      </c>
      <c r="F42" s="27"/>
      <c r="G42" s="27" t="n">
        <v>89570.6113038667</v>
      </c>
      <c r="H42" s="27" t="n">
        <v>97975.8030278685</v>
      </c>
      <c r="I42" s="27" t="n">
        <v>-8405.19172400182</v>
      </c>
      <c r="J42" s="27"/>
      <c r="K42" s="27" t="n">
        <v>205665.447929422</v>
      </c>
      <c r="L42" s="27" t="n">
        <v>227687.612823302</v>
      </c>
      <c r="M42" s="27" t="n">
        <v>-22022.1648938798</v>
      </c>
      <c r="N42" s="27"/>
      <c r="O42" s="27" t="n">
        <v>2109267.47069371</v>
      </c>
      <c r="P42" s="27" t="n">
        <v>2198209.14128891</v>
      </c>
      <c r="Q42" s="27" t="n">
        <v>-88941.6705952017</v>
      </c>
      <c r="R42" s="27"/>
      <c r="S42" s="27" t="n">
        <v>311541.721122927</v>
      </c>
      <c r="T42" s="27" t="n">
        <v>327407.288724344</v>
      </c>
      <c r="U42" s="27" t="n">
        <v>-15865.5676014166</v>
      </c>
      <c r="V42" s="27"/>
      <c r="W42" s="27" t="n">
        <v>282689.782686748</v>
      </c>
      <c r="X42" s="27" t="n">
        <v>313748.400381317</v>
      </c>
      <c r="Y42" s="27" t="n">
        <v>-31058.6176945688</v>
      </c>
      <c r="Z42" s="27"/>
      <c r="AA42" s="27" t="n">
        <v>19047.5593021403</v>
      </c>
      <c r="AB42" s="0" t="n">
        <v>22261.527361335</v>
      </c>
      <c r="AC42" s="0" t="n">
        <v>-3213.96805919469</v>
      </c>
    </row>
    <row r="43" customFormat="false" ht="12.75" hidden="false" customHeight="false" outlineLevel="0" collapsed="false">
      <c r="A43" s="34" t="n">
        <v>37926</v>
      </c>
      <c r="C43" s="27" t="n">
        <v>3132166.24061106</v>
      </c>
      <c r="D43" s="27" t="n">
        <v>3330888.52845612</v>
      </c>
      <c r="E43" s="27" t="n">
        <v>-198722.287845069</v>
      </c>
      <c r="F43" s="27"/>
      <c r="G43" s="27" t="n">
        <v>104554.500502913</v>
      </c>
      <c r="H43" s="27" t="n">
        <v>115615.274303496</v>
      </c>
      <c r="I43" s="27" t="n">
        <v>-11060.773800583</v>
      </c>
      <c r="J43" s="27"/>
      <c r="K43" s="27" t="n">
        <v>215862.266630873</v>
      </c>
      <c r="L43" s="27" t="n">
        <v>243762.858206942</v>
      </c>
      <c r="M43" s="27" t="n">
        <v>-27900.591576069</v>
      </c>
      <c r="N43" s="27"/>
      <c r="O43" s="27" t="n">
        <v>2009197.98379052</v>
      </c>
      <c r="P43" s="27" t="n">
        <v>2093469.44973338</v>
      </c>
      <c r="Q43" s="27" t="n">
        <v>-84271.4659428545</v>
      </c>
      <c r="R43" s="27"/>
      <c r="S43" s="27" t="n">
        <v>321833.01339228</v>
      </c>
      <c r="T43" s="27" t="n">
        <v>337666.115315258</v>
      </c>
      <c r="U43" s="27" t="n">
        <v>-15833.1019229789</v>
      </c>
      <c r="V43" s="27"/>
      <c r="W43" s="27" t="n">
        <v>433800.842600561</v>
      </c>
      <c r="X43" s="27" t="n">
        <v>487637.593634376</v>
      </c>
      <c r="Y43" s="27" t="n">
        <v>-53836.7510338147</v>
      </c>
      <c r="Z43" s="27"/>
      <c r="AA43" s="27" t="n">
        <v>46917.6336939088</v>
      </c>
      <c r="AB43" s="0" t="n">
        <v>52737.2372626769</v>
      </c>
      <c r="AC43" s="0" t="n">
        <v>-5819.60356876807</v>
      </c>
    </row>
    <row r="44" customFormat="false" ht="12.75" hidden="false" customHeight="false" outlineLevel="0" collapsed="false">
      <c r="A44" s="34" t="n">
        <v>37956</v>
      </c>
      <c r="C44" s="27" t="n">
        <v>3152916.64485638</v>
      </c>
      <c r="D44" s="27" t="n">
        <v>3363207.93818512</v>
      </c>
      <c r="E44" s="27" t="n">
        <v>-210291.293328739</v>
      </c>
      <c r="F44" s="27"/>
      <c r="G44" s="27" t="n">
        <v>119224.14980159</v>
      </c>
      <c r="H44" s="27" t="n">
        <v>131571.311907561</v>
      </c>
      <c r="I44" s="27" t="n">
        <v>-12347.1621059711</v>
      </c>
      <c r="J44" s="27"/>
      <c r="K44" s="27" t="n">
        <v>139091.554420074</v>
      </c>
      <c r="L44" s="27" t="n">
        <v>170291.058816849</v>
      </c>
      <c r="M44" s="27" t="n">
        <v>-31199.5043967756</v>
      </c>
      <c r="N44" s="27"/>
      <c r="O44" s="27" t="n">
        <v>2060352.13251355</v>
      </c>
      <c r="P44" s="27" t="n">
        <v>2144059.16487216</v>
      </c>
      <c r="Q44" s="27" t="n">
        <v>-83707.0323586047</v>
      </c>
      <c r="R44" s="27"/>
      <c r="S44" s="27" t="n">
        <v>321755.000461404</v>
      </c>
      <c r="T44" s="27" t="n">
        <v>337088.12619646</v>
      </c>
      <c r="U44" s="27" t="n">
        <v>-15333.1257350568</v>
      </c>
      <c r="V44" s="27"/>
      <c r="W44" s="27" t="n">
        <v>428885.239953303</v>
      </c>
      <c r="X44" s="27" t="n">
        <v>487370.534948524</v>
      </c>
      <c r="Y44" s="27" t="n">
        <v>-58485.2949952213</v>
      </c>
      <c r="Z44" s="27"/>
      <c r="AA44" s="27" t="n">
        <v>83608.5677064628</v>
      </c>
      <c r="AB44" s="0" t="n">
        <v>92827.7414435732</v>
      </c>
      <c r="AC44" s="0" t="n">
        <v>-9219.1737371104</v>
      </c>
    </row>
    <row r="45" customFormat="false" ht="12.75" hidden="false" customHeight="false" outlineLevel="0" collapsed="false">
      <c r="A45" s="3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customFormat="false" ht="12.75" hidden="false" customHeight="false" outlineLevel="0" collapsed="false">
      <c r="A46" s="3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customFormat="false" ht="12.75" hidden="false" customHeight="false" outlineLevel="0" collapsed="false">
      <c r="A47" s="3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customFormat="false" ht="12.75" hidden="false" customHeight="false" outlineLevel="0" collapsed="false">
      <c r="A48" s="3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customFormat="false" ht="12.75" hidden="false" customHeight="false" outlineLevel="0" collapsed="false">
      <c r="A49" s="3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customFormat="false" ht="12.75" hidden="false" customHeight="false" outlineLevel="0" collapsed="false">
      <c r="A50" s="34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customFormat="false" ht="12.75" hidden="false" customHeight="false" outlineLevel="0" collapsed="false">
      <c r="A51" s="34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customFormat="false" ht="12.75" hidden="false" customHeight="false" outlineLevel="0" collapsed="false">
      <c r="A52" s="34" t="n">
        <v>37987</v>
      </c>
      <c r="C52" s="27" t="n">
        <v>2937204.66812212</v>
      </c>
      <c r="D52" s="27" t="n">
        <v>3148051.59491673</v>
      </c>
      <c r="E52" s="27" t="n">
        <v>-210846.926794608</v>
      </c>
      <c r="F52" s="27"/>
      <c r="G52" s="27" t="n">
        <v>107459.158349805</v>
      </c>
      <c r="H52" s="27" t="n">
        <v>119232.749447465</v>
      </c>
      <c r="I52" s="27" t="n">
        <v>-11773.5910976606</v>
      </c>
      <c r="J52" s="27"/>
      <c r="K52" s="27" t="n">
        <v>66990.658766002</v>
      </c>
      <c r="L52" s="27" t="n">
        <v>96361.2254534251</v>
      </c>
      <c r="M52" s="27" t="n">
        <v>-29370.5666874231</v>
      </c>
      <c r="N52" s="27"/>
      <c r="O52" s="27" t="n">
        <v>1913691.88955885</v>
      </c>
      <c r="P52" s="27" t="n">
        <v>1991640.21372191</v>
      </c>
      <c r="Q52" s="27" t="n">
        <v>-77948.3241630611</v>
      </c>
      <c r="R52" s="27"/>
      <c r="S52" s="27" t="n">
        <v>318002.016578358</v>
      </c>
      <c r="T52" s="27" t="n">
        <v>333045.695978365</v>
      </c>
      <c r="U52" s="27" t="n">
        <v>-15043.679400007</v>
      </c>
      <c r="V52" s="27"/>
      <c r="W52" s="27" t="n">
        <v>460058.194905762</v>
      </c>
      <c r="X52" s="27" t="n">
        <v>528319.615842664</v>
      </c>
      <c r="Y52" s="27" t="n">
        <v>-68261.4209369019</v>
      </c>
      <c r="Z52" s="27"/>
      <c r="AA52" s="27" t="n">
        <v>71002.7499633447</v>
      </c>
      <c r="AB52" s="0" t="n">
        <v>79452.0944728984</v>
      </c>
      <c r="AC52" s="0" t="n">
        <v>-8449.3445095537</v>
      </c>
    </row>
    <row r="53" customFormat="false" ht="12.75" hidden="false" customHeight="false" outlineLevel="0" collapsed="false">
      <c r="A53" s="34" t="n">
        <v>38018</v>
      </c>
      <c r="C53" s="27" t="n">
        <v>2913732.36121834</v>
      </c>
      <c r="D53" s="27" t="n">
        <v>3097705.33739372</v>
      </c>
      <c r="E53" s="27" t="n">
        <v>-183972.976175384</v>
      </c>
      <c r="F53" s="27"/>
      <c r="G53" s="27" t="n">
        <v>91992.4313969892</v>
      </c>
      <c r="H53" s="27" t="n">
        <v>100777.664312253</v>
      </c>
      <c r="I53" s="27" t="n">
        <v>-8785.23291526329</v>
      </c>
      <c r="J53" s="27"/>
      <c r="K53" s="27" t="n">
        <v>84197.4054562202</v>
      </c>
      <c r="L53" s="27" t="n">
        <v>109533.646538215</v>
      </c>
      <c r="M53" s="27" t="n">
        <v>-25336.2410819943</v>
      </c>
      <c r="N53" s="27"/>
      <c r="O53" s="27" t="n">
        <v>1900986.87420886</v>
      </c>
      <c r="P53" s="27" t="n">
        <v>1972455.81715745</v>
      </c>
      <c r="Q53" s="27" t="n">
        <v>-71468.9429485968</v>
      </c>
      <c r="R53" s="27"/>
      <c r="S53" s="27" t="n">
        <v>299264.039082559</v>
      </c>
      <c r="T53" s="27" t="n">
        <v>312382.81594638</v>
      </c>
      <c r="U53" s="27" t="n">
        <v>-13118.7768638217</v>
      </c>
      <c r="V53" s="27"/>
      <c r="W53" s="27" t="n">
        <v>467274.309932996</v>
      </c>
      <c r="X53" s="27" t="n">
        <v>525109.420793432</v>
      </c>
      <c r="Y53" s="27" t="n">
        <v>-57835.1108604359</v>
      </c>
      <c r="Z53" s="27"/>
      <c r="AA53" s="27" t="n">
        <v>70017.3011407156</v>
      </c>
      <c r="AB53" s="0" t="n">
        <v>77445.9726459885</v>
      </c>
      <c r="AC53" s="0" t="n">
        <v>-7428.67150527285</v>
      </c>
    </row>
    <row r="54" customFormat="false" ht="12.75" hidden="false" customHeight="false" outlineLevel="0" collapsed="false">
      <c r="A54" s="34" t="n">
        <v>38047</v>
      </c>
      <c r="C54" s="27" t="n">
        <v>3086362.8901399</v>
      </c>
      <c r="D54" s="27" t="n">
        <v>3254226.5559956</v>
      </c>
      <c r="E54" s="27" t="n">
        <v>-167863.665855696</v>
      </c>
      <c r="F54" s="27"/>
      <c r="G54" s="27" t="n">
        <v>89323.4831300396</v>
      </c>
      <c r="H54" s="27" t="n">
        <v>97057.7628606243</v>
      </c>
      <c r="I54" s="27" t="n">
        <v>-7734.27973058468</v>
      </c>
      <c r="J54" s="27"/>
      <c r="K54" s="27" t="n">
        <v>166435.765991368</v>
      </c>
      <c r="L54" s="27" t="n">
        <v>187725.552902884</v>
      </c>
      <c r="M54" s="27" t="n">
        <v>-21289.7869115157</v>
      </c>
      <c r="N54" s="27"/>
      <c r="O54" s="27" t="n">
        <v>2024036.92043738</v>
      </c>
      <c r="P54" s="27" t="n">
        <v>2096877.60412048</v>
      </c>
      <c r="Q54" s="27" t="n">
        <v>-72840.6836831083</v>
      </c>
      <c r="R54" s="27"/>
      <c r="S54" s="27" t="n">
        <v>317779.175376099</v>
      </c>
      <c r="T54" s="27" t="n">
        <v>331149.030484512</v>
      </c>
      <c r="U54" s="27" t="n">
        <v>-13369.8551084122</v>
      </c>
      <c r="V54" s="27"/>
      <c r="W54" s="27" t="n">
        <v>433571.847211711</v>
      </c>
      <c r="X54" s="27" t="n">
        <v>480465.605835955</v>
      </c>
      <c r="Y54" s="27" t="n">
        <v>-46893.758624244</v>
      </c>
      <c r="Z54" s="27"/>
      <c r="AA54" s="27" t="n">
        <v>55215.6979933092</v>
      </c>
      <c r="AB54" s="0" t="n">
        <v>60950.9997911402</v>
      </c>
      <c r="AC54" s="0" t="n">
        <v>-5735.30179783094</v>
      </c>
    </row>
    <row r="55" customFormat="false" ht="12.75" hidden="false" customHeight="false" outlineLevel="0" collapsed="false">
      <c r="A55" s="34" t="n">
        <v>38078</v>
      </c>
      <c r="C55" s="27" t="n">
        <v>2696394.26166998</v>
      </c>
      <c r="D55" s="27" t="n">
        <v>2824169.8985093</v>
      </c>
      <c r="E55" s="27" t="n">
        <v>-127775.636839319</v>
      </c>
      <c r="F55" s="27"/>
      <c r="G55" s="27" t="n">
        <v>68915.1238535747</v>
      </c>
      <c r="H55" s="27" t="n">
        <v>74317.2351188022</v>
      </c>
      <c r="I55" s="27" t="n">
        <v>-5402.11126522755</v>
      </c>
      <c r="J55" s="27"/>
      <c r="K55" s="27" t="n">
        <v>169499.173228515</v>
      </c>
      <c r="L55" s="27" t="n">
        <v>184706.361151485</v>
      </c>
      <c r="M55" s="27" t="n">
        <v>-15207.1879229698</v>
      </c>
      <c r="N55" s="27"/>
      <c r="O55" s="27" t="n">
        <v>1833925.23190602</v>
      </c>
      <c r="P55" s="27" t="n">
        <v>1898574.09111813</v>
      </c>
      <c r="Q55" s="27" t="n">
        <v>-64648.8592121103</v>
      </c>
      <c r="R55" s="27"/>
      <c r="S55" s="27" t="n">
        <v>282349.804343858</v>
      </c>
      <c r="T55" s="27" t="n">
        <v>293649.641135465</v>
      </c>
      <c r="U55" s="27" t="n">
        <v>-11299.8367916069</v>
      </c>
      <c r="V55" s="27"/>
      <c r="W55" s="27" t="n">
        <v>302994.894544594</v>
      </c>
      <c r="X55" s="27" t="n">
        <v>330292.587586976</v>
      </c>
      <c r="Y55" s="27" t="n">
        <v>-27297.6930423818</v>
      </c>
      <c r="Z55" s="27"/>
      <c r="AA55" s="27" t="n">
        <v>38710.0337934145</v>
      </c>
      <c r="AB55" s="0" t="n">
        <v>42629.9823984373</v>
      </c>
      <c r="AC55" s="0" t="n">
        <v>-3919.94860502276</v>
      </c>
    </row>
    <row r="56" customFormat="false" ht="12.75" hidden="false" customHeight="false" outlineLevel="0" collapsed="false">
      <c r="A56" s="34" t="n">
        <v>38108</v>
      </c>
      <c r="C56" s="27" t="n">
        <v>2211891.12067899</v>
      </c>
      <c r="D56" s="27" t="n">
        <v>2315698.11587136</v>
      </c>
      <c r="E56" s="27" t="n">
        <v>-103806.995192371</v>
      </c>
      <c r="F56" s="27"/>
      <c r="G56" s="27" t="n">
        <v>53032.9614321191</v>
      </c>
      <c r="H56" s="27" t="n">
        <v>57375.6146196867</v>
      </c>
      <c r="I56" s="27" t="n">
        <v>-4342.65318756766</v>
      </c>
      <c r="J56" s="27"/>
      <c r="K56" s="27" t="n">
        <v>123183.427229942</v>
      </c>
      <c r="L56" s="27" t="n">
        <v>134813.142875128</v>
      </c>
      <c r="M56" s="27" t="n">
        <v>-11629.7156451861</v>
      </c>
      <c r="N56" s="27"/>
      <c r="O56" s="27" t="n">
        <v>1579955.05715947</v>
      </c>
      <c r="P56" s="27" t="n">
        <v>1638290.39515299</v>
      </c>
      <c r="Q56" s="27" t="n">
        <v>-58335.3379935261</v>
      </c>
      <c r="R56" s="27"/>
      <c r="S56" s="27" t="n">
        <v>253402.585154224</v>
      </c>
      <c r="T56" s="27" t="n">
        <v>263679.283588988</v>
      </c>
      <c r="U56" s="27" t="n">
        <v>-10276.6984347648</v>
      </c>
      <c r="V56" s="27"/>
      <c r="W56" s="27" t="n">
        <v>185148.754070407</v>
      </c>
      <c r="X56" s="27" t="n">
        <v>201933.299395229</v>
      </c>
      <c r="Y56" s="27" t="n">
        <v>-16784.5453248215</v>
      </c>
      <c r="Z56" s="27"/>
      <c r="AA56" s="27" t="n">
        <v>17168.3356328322</v>
      </c>
      <c r="AB56" s="0" t="n">
        <v>19606.3802393371</v>
      </c>
      <c r="AC56" s="0" t="n">
        <v>-2438.04460650493</v>
      </c>
    </row>
    <row r="57" customFormat="false" ht="12.75" hidden="false" customHeight="false" outlineLevel="0" collapsed="false">
      <c r="A57" s="34" t="n">
        <v>38139</v>
      </c>
      <c r="C57" s="27" t="n">
        <v>1348039.20244764</v>
      </c>
      <c r="D57" s="27" t="n">
        <v>1415048.85652962</v>
      </c>
      <c r="E57" s="27" t="n">
        <v>-67009.654081974</v>
      </c>
      <c r="F57" s="27"/>
      <c r="G57" s="27" t="n">
        <v>30369.1157552592</v>
      </c>
      <c r="H57" s="27" t="n">
        <v>33056.246370196</v>
      </c>
      <c r="I57" s="27" t="n">
        <v>-2687.13061493677</v>
      </c>
      <c r="J57" s="27"/>
      <c r="K57" s="27" t="n">
        <v>99981.4861935329</v>
      </c>
      <c r="L57" s="27" t="n">
        <v>110302.649535827</v>
      </c>
      <c r="M57" s="27" t="n">
        <v>-10321.1633422939</v>
      </c>
      <c r="N57" s="27"/>
      <c r="O57" s="27" t="n">
        <v>935544.221177881</v>
      </c>
      <c r="P57" s="27" t="n">
        <v>973513.616474794</v>
      </c>
      <c r="Q57" s="27" t="n">
        <v>-37969.3952969124</v>
      </c>
      <c r="R57" s="27"/>
      <c r="S57" s="27" t="n">
        <v>234003.454437305</v>
      </c>
      <c r="T57" s="27" t="n">
        <v>244064.275138688</v>
      </c>
      <c r="U57" s="27" t="n">
        <v>-10060.8207013834</v>
      </c>
      <c r="V57" s="27"/>
      <c r="W57" s="27" t="n">
        <v>53231.8625998043</v>
      </c>
      <c r="X57" s="27" t="n">
        <v>58363.9947878091</v>
      </c>
      <c r="Y57" s="27" t="n">
        <v>-5132.13218800475</v>
      </c>
      <c r="Z57" s="27"/>
      <c r="AA57" s="27" t="n">
        <v>-5090.93771613893</v>
      </c>
      <c r="AB57" s="0" t="n">
        <v>-4251.92577769628</v>
      </c>
      <c r="AC57" s="0" t="n">
        <v>-839.011938442651</v>
      </c>
    </row>
    <row r="58" customFormat="false" ht="12.75" hidden="false" customHeight="false" outlineLevel="0" collapsed="false">
      <c r="A58" s="34" t="n">
        <v>38169</v>
      </c>
      <c r="C58" s="27" t="n">
        <v>1105002.99460945</v>
      </c>
      <c r="D58" s="27" t="n">
        <v>1162284.07119652</v>
      </c>
      <c r="E58" s="27" t="n">
        <v>-57281.0765870733</v>
      </c>
      <c r="F58" s="27"/>
      <c r="G58" s="27" t="n">
        <v>23972.4930746828</v>
      </c>
      <c r="H58" s="27" t="n">
        <v>26198.909601589</v>
      </c>
      <c r="I58" s="27" t="n">
        <v>-2226.41652690626</v>
      </c>
      <c r="J58" s="27"/>
      <c r="K58" s="27" t="n">
        <v>88118.2378251892</v>
      </c>
      <c r="L58" s="27" t="n">
        <v>97804.5660883967</v>
      </c>
      <c r="M58" s="27" t="n">
        <v>-9686.32826320757</v>
      </c>
      <c r="N58" s="27"/>
      <c r="O58" s="27" t="n">
        <v>739492.766426902</v>
      </c>
      <c r="P58" s="27" t="n">
        <v>770237.313954909</v>
      </c>
      <c r="Q58" s="27" t="n">
        <v>-30744.5475280073</v>
      </c>
      <c r="R58" s="27"/>
      <c r="S58" s="27" t="n">
        <v>214029.989304044</v>
      </c>
      <c r="T58" s="27" t="n">
        <v>223386.671399777</v>
      </c>
      <c r="U58" s="27" t="n">
        <v>-9356.68209573263</v>
      </c>
      <c r="V58" s="27"/>
      <c r="W58" s="27" t="n">
        <v>44895.7593505968</v>
      </c>
      <c r="X58" s="27" t="n">
        <v>49345.1101619855</v>
      </c>
      <c r="Y58" s="27" t="n">
        <v>-4449.35081138872</v>
      </c>
      <c r="Z58" s="27"/>
      <c r="AA58" s="27" t="n">
        <v>-5506.25137196887</v>
      </c>
      <c r="AB58" s="0" t="n">
        <v>-4688.50001013812</v>
      </c>
      <c r="AC58" s="0" t="n">
        <v>-817.751361830757</v>
      </c>
    </row>
    <row r="59" customFormat="false" ht="12.75" hidden="false" customHeight="false" outlineLevel="0" collapsed="false">
      <c r="A59" s="34" t="n">
        <v>38200</v>
      </c>
      <c r="C59" s="27" t="n">
        <v>1096487.42418584</v>
      </c>
      <c r="D59" s="27" t="n">
        <v>1152572.59840535</v>
      </c>
      <c r="E59" s="27" t="n">
        <v>-56085.1742195122</v>
      </c>
      <c r="F59" s="27"/>
      <c r="G59" s="27" t="n">
        <v>26456.6473792561</v>
      </c>
      <c r="H59" s="27" t="n">
        <v>28795.9890204343</v>
      </c>
      <c r="I59" s="27" t="n">
        <v>-2339.34164117824</v>
      </c>
      <c r="J59" s="27"/>
      <c r="K59" s="27" t="n">
        <v>88375.8156617868</v>
      </c>
      <c r="L59" s="27" t="n">
        <v>97025.3275040957</v>
      </c>
      <c r="M59" s="27" t="n">
        <v>-8649.51184230893</v>
      </c>
      <c r="N59" s="27"/>
      <c r="O59" s="27" t="n">
        <v>739924.881786065</v>
      </c>
      <c r="P59" s="27" t="n">
        <v>770890.970788259</v>
      </c>
      <c r="Q59" s="27" t="n">
        <v>-30966.0890021946</v>
      </c>
      <c r="R59" s="27"/>
      <c r="S59" s="27" t="n">
        <v>206670.008201004</v>
      </c>
      <c r="T59" s="27" t="n">
        <v>215758.764778151</v>
      </c>
      <c r="U59" s="27" t="n">
        <v>-9088.75657714705</v>
      </c>
      <c r="V59" s="27"/>
      <c r="W59" s="27" t="n">
        <v>43289.5574918374</v>
      </c>
      <c r="X59" s="27" t="n">
        <v>47690.4919865721</v>
      </c>
      <c r="Y59" s="27" t="n">
        <v>-4400.93449473476</v>
      </c>
      <c r="Z59" s="27"/>
      <c r="AA59" s="27" t="n">
        <v>-8229.48633410854</v>
      </c>
      <c r="AB59" s="0" t="n">
        <v>-7588.94567216012</v>
      </c>
      <c r="AC59" s="0" t="n">
        <v>-640.540661948427</v>
      </c>
    </row>
    <row r="60" customFormat="false" ht="12.75" hidden="false" customHeight="false" outlineLevel="0" collapsed="false">
      <c r="A60" s="34" t="n">
        <v>38231</v>
      </c>
      <c r="C60" s="27" t="n">
        <v>1106226.03718136</v>
      </c>
      <c r="D60" s="27" t="n">
        <v>1151959.92099641</v>
      </c>
      <c r="E60" s="27" t="n">
        <v>-45733.883815048</v>
      </c>
      <c r="F60" s="27"/>
      <c r="G60" s="27" t="n">
        <v>24868.3391304824</v>
      </c>
      <c r="H60" s="27" t="n">
        <v>26590.1878418575</v>
      </c>
      <c r="I60" s="27" t="n">
        <v>-1721.84871137511</v>
      </c>
      <c r="J60" s="27"/>
      <c r="K60" s="27" t="n">
        <v>103181.627684574</v>
      </c>
      <c r="L60" s="27" t="n">
        <v>110162.498247421</v>
      </c>
      <c r="M60" s="27" t="n">
        <v>-6980.87056284685</v>
      </c>
      <c r="N60" s="27"/>
      <c r="O60" s="27" t="n">
        <v>671441.960385397</v>
      </c>
      <c r="P60" s="27" t="n">
        <v>692497.152338233</v>
      </c>
      <c r="Q60" s="27" t="n">
        <v>-21055.1919528355</v>
      </c>
      <c r="R60" s="27"/>
      <c r="S60" s="27" t="n">
        <v>205998.540088306</v>
      </c>
      <c r="T60" s="27" t="n">
        <v>213027.608150281</v>
      </c>
      <c r="U60" s="27" t="n">
        <v>-7029.06806197471</v>
      </c>
      <c r="V60" s="27"/>
      <c r="W60" s="27" t="n">
        <v>105965.61015401</v>
      </c>
      <c r="X60" s="27" t="n">
        <v>114284.625886342</v>
      </c>
      <c r="Y60" s="27" t="n">
        <v>-8319.01573233197</v>
      </c>
      <c r="Z60" s="27"/>
      <c r="AA60" s="27" t="n">
        <v>-5230.04026141347</v>
      </c>
      <c r="AB60" s="0" t="n">
        <v>-4602.15146772959</v>
      </c>
      <c r="AC60" s="0" t="n">
        <v>-627.888793683873</v>
      </c>
    </row>
    <row r="61" customFormat="false" ht="12.75" hidden="false" customHeight="false" outlineLevel="0" collapsed="false">
      <c r="A61" s="34" t="n">
        <v>38261</v>
      </c>
      <c r="C61" s="27" t="n">
        <v>1317400.16750968</v>
      </c>
      <c r="D61" s="27" t="n">
        <v>1396757.77144777</v>
      </c>
      <c r="E61" s="27" t="n">
        <v>-79357.6039380843</v>
      </c>
      <c r="F61" s="27"/>
      <c r="G61" s="27" t="n">
        <v>30307.7216420556</v>
      </c>
      <c r="H61" s="27" t="n">
        <v>32923.5173512493</v>
      </c>
      <c r="I61" s="27" t="n">
        <v>-2615.79570919369</v>
      </c>
      <c r="J61" s="27"/>
      <c r="K61" s="27" t="n">
        <v>108944.229500173</v>
      </c>
      <c r="L61" s="27" t="n">
        <v>119116.006877255</v>
      </c>
      <c r="M61" s="27" t="n">
        <v>-10171.7773770825</v>
      </c>
      <c r="N61" s="27"/>
      <c r="O61" s="27" t="n">
        <v>712019.1181123</v>
      </c>
      <c r="P61" s="27" t="n">
        <v>740746.202539724</v>
      </c>
      <c r="Q61" s="27" t="n">
        <v>-28727.0844274237</v>
      </c>
      <c r="R61" s="27"/>
      <c r="S61" s="27" t="n">
        <v>238470.456818893</v>
      </c>
      <c r="T61" s="27" t="n">
        <v>249460.147997732</v>
      </c>
      <c r="U61" s="27" t="n">
        <v>-10989.691178839</v>
      </c>
      <c r="V61" s="27"/>
      <c r="W61" s="27" t="n">
        <v>230944.33501709</v>
      </c>
      <c r="X61" s="27" t="n">
        <v>256764.572356502</v>
      </c>
      <c r="Y61" s="27" t="n">
        <v>-25820.2373394119</v>
      </c>
      <c r="Z61" s="27"/>
      <c r="AA61" s="27" t="n">
        <v>-3285.69358082852</v>
      </c>
      <c r="AB61" s="0" t="n">
        <v>-2252.67567469479</v>
      </c>
      <c r="AC61" s="0" t="n">
        <v>-1033.01790613373</v>
      </c>
    </row>
    <row r="62" customFormat="false" ht="12.75" hidden="false" customHeight="false" outlineLevel="0" collapsed="false">
      <c r="A62" s="34" t="n">
        <v>38292</v>
      </c>
      <c r="C62" s="27" t="n">
        <v>1372448.2426277</v>
      </c>
      <c r="D62" s="27" t="n">
        <v>1472185.1605208</v>
      </c>
      <c r="E62" s="27" t="n">
        <v>-99736.9178931012</v>
      </c>
      <c r="F62" s="27"/>
      <c r="G62" s="27" t="n">
        <v>30706.2865062554</v>
      </c>
      <c r="H62" s="27" t="n">
        <v>33809.7157050102</v>
      </c>
      <c r="I62" s="27" t="n">
        <v>-3103.42919875481</v>
      </c>
      <c r="J62" s="27"/>
      <c r="K62" s="27" t="n">
        <v>52416.3906369474</v>
      </c>
      <c r="L62" s="27" t="n">
        <v>59513.6670374518</v>
      </c>
      <c r="M62" s="27" t="n">
        <v>-7097.27640050439</v>
      </c>
      <c r="N62" s="27"/>
      <c r="O62" s="27" t="n">
        <v>664706.719831115</v>
      </c>
      <c r="P62" s="27" t="n">
        <v>692180.662903813</v>
      </c>
      <c r="Q62" s="27" t="n">
        <v>-27473.9430726981</v>
      </c>
      <c r="R62" s="27"/>
      <c r="S62" s="27" t="n">
        <v>248849.057736612</v>
      </c>
      <c r="T62" s="27" t="n">
        <v>260700.209479287</v>
      </c>
      <c r="U62" s="27" t="n">
        <v>-11851.1517426752</v>
      </c>
      <c r="V62" s="27"/>
      <c r="W62" s="27" t="n">
        <v>363759.160966624</v>
      </c>
      <c r="X62" s="27" t="n">
        <v>412045.637825463</v>
      </c>
      <c r="Y62" s="27" t="n">
        <v>-48286.4768588393</v>
      </c>
      <c r="Z62" s="27"/>
      <c r="AA62" s="27" t="n">
        <v>12010.6269501436</v>
      </c>
      <c r="AB62" s="0" t="n">
        <v>13935.2675697732</v>
      </c>
      <c r="AC62" s="0" t="n">
        <v>-1924.6406196296</v>
      </c>
    </row>
    <row r="63" customFormat="false" ht="12.75" hidden="false" customHeight="false" outlineLevel="0" collapsed="false">
      <c r="A63" s="34" t="n">
        <v>38322</v>
      </c>
      <c r="C63" s="27" t="n">
        <v>1390523.79036491</v>
      </c>
      <c r="D63" s="27" t="n">
        <v>1508051.23926722</v>
      </c>
      <c r="E63" s="27" t="n">
        <v>-117527.448902309</v>
      </c>
      <c r="F63" s="27"/>
      <c r="G63" s="27" t="n">
        <v>35097.964373619</v>
      </c>
      <c r="H63" s="27" t="n">
        <v>38941.9230319726</v>
      </c>
      <c r="I63" s="27" t="n">
        <v>-3843.95865835368</v>
      </c>
      <c r="J63" s="27"/>
      <c r="K63" s="27" t="n">
        <v>30658.0516694759</v>
      </c>
      <c r="L63" s="27" t="n">
        <v>40020.3879455559</v>
      </c>
      <c r="M63" s="27" t="n">
        <v>-9362.33627607999</v>
      </c>
      <c r="N63" s="27"/>
      <c r="O63" s="27" t="n">
        <v>703561.549747397</v>
      </c>
      <c r="P63" s="27" t="n">
        <v>734349.573841702</v>
      </c>
      <c r="Q63" s="27" t="n">
        <v>-30788.0240943045</v>
      </c>
      <c r="R63" s="27"/>
      <c r="S63" s="27" t="n">
        <v>247233.927142754</v>
      </c>
      <c r="T63" s="27" t="n">
        <v>259828.599627098</v>
      </c>
      <c r="U63" s="27" t="n">
        <v>-12594.6724843439</v>
      </c>
      <c r="V63" s="27"/>
      <c r="W63" s="27" t="n">
        <v>339965.241731309</v>
      </c>
      <c r="X63" s="27" t="n">
        <v>396718.602348856</v>
      </c>
      <c r="Y63" s="27" t="n">
        <v>-56753.360617547</v>
      </c>
      <c r="Z63" s="27"/>
      <c r="AA63" s="27" t="n">
        <v>34007.0557003542</v>
      </c>
      <c r="AB63" s="0" t="n">
        <v>38192.1524720347</v>
      </c>
      <c r="AC63" s="0" t="n">
        <v>-4185.09677168043</v>
      </c>
    </row>
    <row r="64" customFormat="false" ht="12.75" hidden="false" customHeight="false" outlineLevel="0" collapsed="false">
      <c r="A64" s="34" t="n">
        <v>38353</v>
      </c>
      <c r="C64" s="27" t="n">
        <v>1345392.3229185</v>
      </c>
      <c r="D64" s="27" t="n">
        <v>1473760.7889506</v>
      </c>
      <c r="E64" s="27" t="n">
        <v>-128368.466032097</v>
      </c>
      <c r="F64" s="27"/>
      <c r="G64" s="27" t="n">
        <v>31441.0940782383</v>
      </c>
      <c r="H64" s="27" t="n">
        <v>35161.6701791038</v>
      </c>
      <c r="I64" s="27" t="n">
        <v>-3720.57610086547</v>
      </c>
      <c r="J64" s="27"/>
      <c r="K64" s="27" t="n">
        <v>1964.72719389097</v>
      </c>
      <c r="L64" s="27" t="n">
        <v>10467.6425049917</v>
      </c>
      <c r="M64" s="27" t="n">
        <v>-8502.91531110074</v>
      </c>
      <c r="N64" s="27"/>
      <c r="O64" s="27" t="n">
        <v>662238.490342224</v>
      </c>
      <c r="P64" s="27" t="n">
        <v>692029.303098915</v>
      </c>
      <c r="Q64" s="27" t="n">
        <v>-29790.8127566911</v>
      </c>
      <c r="R64" s="27"/>
      <c r="S64" s="27" t="n">
        <v>247075.289966262</v>
      </c>
      <c r="T64" s="27" t="n">
        <v>260079.554709874</v>
      </c>
      <c r="U64" s="27" t="n">
        <v>-13004.2647436126</v>
      </c>
      <c r="V64" s="27"/>
      <c r="W64" s="27" t="n">
        <v>375510.556579929</v>
      </c>
      <c r="X64" s="27" t="n">
        <v>445103.930896146</v>
      </c>
      <c r="Y64" s="27" t="n">
        <v>-69593.3743162174</v>
      </c>
      <c r="Z64" s="27"/>
      <c r="AA64" s="27" t="n">
        <v>27162.1647579549</v>
      </c>
      <c r="AB64" s="0" t="n">
        <v>30918.6875615647</v>
      </c>
      <c r="AC64" s="0" t="n">
        <v>-3756.52280360971</v>
      </c>
    </row>
    <row r="65" customFormat="false" ht="12.75" hidden="false" customHeight="false" outlineLevel="0" collapsed="false">
      <c r="A65" s="34" t="n">
        <v>38384</v>
      </c>
      <c r="C65" s="27" t="n">
        <v>1361965.59978985</v>
      </c>
      <c r="D65" s="27" t="n">
        <v>1479586.80670918</v>
      </c>
      <c r="E65" s="27" t="n">
        <v>-117621.206919327</v>
      </c>
      <c r="F65" s="27"/>
      <c r="G65" s="27" t="n">
        <v>28247.0249088432</v>
      </c>
      <c r="H65" s="27" t="n">
        <v>31245.0284448945</v>
      </c>
      <c r="I65" s="27" t="n">
        <v>-2998.00353605126</v>
      </c>
      <c r="J65" s="27"/>
      <c r="K65" s="27" t="n">
        <v>10369.786724928</v>
      </c>
      <c r="L65" s="27" t="n">
        <v>18640.9143442611</v>
      </c>
      <c r="M65" s="27" t="n">
        <v>-8271.1276193331</v>
      </c>
      <c r="N65" s="27"/>
      <c r="O65" s="27" t="n">
        <v>678234.65024634</v>
      </c>
      <c r="P65" s="27" t="n">
        <v>707816.132839202</v>
      </c>
      <c r="Q65" s="27" t="n">
        <v>-29581.4825928625</v>
      </c>
      <c r="R65" s="27"/>
      <c r="S65" s="27" t="n">
        <v>233075.350000715</v>
      </c>
      <c r="T65" s="27" t="n">
        <v>244888.176212321</v>
      </c>
      <c r="U65" s="27" t="n">
        <v>-11812.8262116054</v>
      </c>
      <c r="V65" s="27"/>
      <c r="W65" s="27" t="n">
        <v>389751.755388396</v>
      </c>
      <c r="X65" s="27" t="n">
        <v>451674.756693604</v>
      </c>
      <c r="Y65" s="27" t="n">
        <v>-61923.0013052078</v>
      </c>
      <c r="Z65" s="27"/>
      <c r="AA65" s="27" t="n">
        <v>22287.032520632</v>
      </c>
      <c r="AB65" s="0" t="n">
        <v>25321.7981748993</v>
      </c>
      <c r="AC65" s="0" t="n">
        <v>-3034.76565426729</v>
      </c>
    </row>
    <row r="66" customFormat="false" ht="12.75" hidden="false" customHeight="false" outlineLevel="0" collapsed="false">
      <c r="A66" s="34" t="n">
        <v>38412</v>
      </c>
      <c r="C66" s="27" t="n">
        <v>1382494.4107024</v>
      </c>
      <c r="D66" s="27" t="n">
        <v>1485687.49789646</v>
      </c>
      <c r="E66" s="27" t="n">
        <v>-103193.087194057</v>
      </c>
      <c r="F66" s="27"/>
      <c r="G66" s="27" t="n">
        <v>25470.2191280735</v>
      </c>
      <c r="H66" s="27" t="n">
        <v>27951.198726031</v>
      </c>
      <c r="I66" s="27" t="n">
        <v>-2480.97959795754</v>
      </c>
      <c r="J66" s="27"/>
      <c r="K66" s="27" t="n">
        <v>41239.9921574054</v>
      </c>
      <c r="L66" s="27" t="n">
        <v>48345.1556297047</v>
      </c>
      <c r="M66" s="27" t="n">
        <v>-7105.1634722993</v>
      </c>
      <c r="N66" s="27"/>
      <c r="O66" s="27" t="n">
        <v>689371.814974802</v>
      </c>
      <c r="P66" s="27" t="n">
        <v>718772.747564599</v>
      </c>
      <c r="Q66" s="27" t="n">
        <v>-29400.9325897975</v>
      </c>
      <c r="R66" s="27"/>
      <c r="S66" s="27" t="n">
        <v>250447.54780055</v>
      </c>
      <c r="T66" s="27" t="n">
        <v>262666.047310316</v>
      </c>
      <c r="U66" s="27" t="n">
        <v>-12218.4995097657</v>
      </c>
      <c r="V66" s="27"/>
      <c r="W66" s="27" t="n">
        <v>365291.282195114</v>
      </c>
      <c r="X66" s="27" t="n">
        <v>415440.608932182</v>
      </c>
      <c r="Y66" s="27" t="n">
        <v>-50149.3267370676</v>
      </c>
      <c r="Z66" s="27"/>
      <c r="AA66" s="27" t="n">
        <v>10673.5544464572</v>
      </c>
      <c r="AB66" s="0" t="n">
        <v>12511.7397336267</v>
      </c>
      <c r="AC66" s="0" t="n">
        <v>-1838.1852871695</v>
      </c>
    </row>
    <row r="67" customFormat="false" ht="12.75" hidden="false" customHeight="false" outlineLevel="0" collapsed="false">
      <c r="A67" s="34" t="n">
        <v>38443</v>
      </c>
      <c r="C67" s="27" t="n">
        <v>1436072.03542704</v>
      </c>
      <c r="D67" s="27" t="n">
        <v>1444097.17784811</v>
      </c>
      <c r="E67" s="27" t="n">
        <v>-8025.14242106793</v>
      </c>
      <c r="F67" s="27"/>
      <c r="G67" s="27" t="n">
        <v>28835.4233362753</v>
      </c>
      <c r="H67" s="27" t="n">
        <v>28998.4842679141</v>
      </c>
      <c r="I67" s="27" t="n">
        <v>-163.060931638771</v>
      </c>
      <c r="J67" s="27"/>
      <c r="K67" s="27" t="n">
        <v>71138.7929854183</v>
      </c>
      <c r="L67" s="27" t="n">
        <v>71540.2347576923</v>
      </c>
      <c r="M67" s="27" t="n">
        <v>-401.441772273989</v>
      </c>
      <c r="N67" s="27"/>
      <c r="O67" s="27" t="n">
        <v>733200.226443204</v>
      </c>
      <c r="P67" s="27" t="n">
        <v>737346.38759393</v>
      </c>
      <c r="Q67" s="27" t="n">
        <v>-4146.16115072591</v>
      </c>
      <c r="R67" s="27"/>
      <c r="S67" s="27" t="n">
        <v>253808.024618676</v>
      </c>
      <c r="T67" s="27" t="n">
        <v>255243.02874018</v>
      </c>
      <c r="U67" s="27" t="n">
        <v>-1435.00412150411</v>
      </c>
      <c r="V67" s="27"/>
      <c r="W67" s="27" t="n">
        <v>345419.820033483</v>
      </c>
      <c r="X67" s="27" t="n">
        <v>347279.536805206</v>
      </c>
      <c r="Y67" s="27" t="n">
        <v>-1859.71677172213</v>
      </c>
      <c r="Z67" s="27"/>
      <c r="AA67" s="27" t="n">
        <v>3669.74800998172</v>
      </c>
      <c r="AB67" s="0" t="n">
        <v>3689.50568318475</v>
      </c>
      <c r="AC67" s="0" t="n">
        <v>-19.7576732030284</v>
      </c>
    </row>
    <row r="68" customFormat="false" ht="12.75" hidden="false" customHeight="false" outlineLevel="0" collapsed="false">
      <c r="A68" s="34" t="n">
        <v>38473</v>
      </c>
      <c r="C68" s="27" t="n">
        <v>1151260.94971621</v>
      </c>
      <c r="D68" s="27" t="n">
        <v>1157894.75121955</v>
      </c>
      <c r="E68" s="27" t="n">
        <v>-6633.80150333839</v>
      </c>
      <c r="F68" s="27"/>
      <c r="G68" s="27" t="n">
        <v>20997.6954416297</v>
      </c>
      <c r="H68" s="27" t="n">
        <v>21119.7333957987</v>
      </c>
      <c r="I68" s="27" t="n">
        <v>-122.037954168991</v>
      </c>
      <c r="J68" s="27"/>
      <c r="K68" s="27" t="n">
        <v>54108.3642112844</v>
      </c>
      <c r="L68" s="27" t="n">
        <v>54421.9513169648</v>
      </c>
      <c r="M68" s="27" t="n">
        <v>-313.587105680388</v>
      </c>
      <c r="N68" s="27"/>
      <c r="O68" s="27" t="n">
        <v>642637.695691632</v>
      </c>
      <c r="P68" s="27" t="n">
        <v>646372.686032458</v>
      </c>
      <c r="Q68" s="27" t="n">
        <v>-3734.99034082552</v>
      </c>
      <c r="R68" s="27"/>
      <c r="S68" s="27" t="n">
        <v>226755.531494414</v>
      </c>
      <c r="T68" s="27" t="n">
        <v>228073.153900353</v>
      </c>
      <c r="U68" s="27" t="n">
        <v>-1317.6224059384</v>
      </c>
      <c r="V68" s="27"/>
      <c r="W68" s="27" t="n">
        <v>213581.714169902</v>
      </c>
      <c r="X68" s="27" t="n">
        <v>214765.064384021</v>
      </c>
      <c r="Y68" s="27" t="n">
        <v>-1183.35021411863</v>
      </c>
      <c r="Z68" s="27"/>
      <c r="AA68" s="27" t="n">
        <v>-6820.05129265542</v>
      </c>
      <c r="AB68" s="0" t="n">
        <v>-6857.83781004912</v>
      </c>
      <c r="AC68" s="0" t="n">
        <v>37.7865173937025</v>
      </c>
    </row>
    <row r="69" customFormat="false" ht="12.75" hidden="false" customHeight="false" outlineLevel="0" collapsed="false">
      <c r="A69" s="34" t="n">
        <v>38504</v>
      </c>
      <c r="C69" s="27" t="n">
        <v>936476.796904388</v>
      </c>
      <c r="D69" s="27" t="n">
        <v>942057.066931625</v>
      </c>
      <c r="E69" s="27" t="n">
        <v>-5580.27002723725</v>
      </c>
      <c r="F69" s="27"/>
      <c r="G69" s="27" t="n">
        <v>19387.9411223866</v>
      </c>
      <c r="H69" s="27" t="n">
        <v>19503.7812591671</v>
      </c>
      <c r="I69" s="27" t="n">
        <v>-115.840136780473</v>
      </c>
      <c r="J69" s="27"/>
      <c r="K69" s="27" t="n">
        <v>44712.5686456003</v>
      </c>
      <c r="L69" s="27" t="n">
        <v>44979.4514023802</v>
      </c>
      <c r="M69" s="27" t="n">
        <v>-266.882756779894</v>
      </c>
      <c r="N69" s="27"/>
      <c r="O69" s="27" t="n">
        <v>607910.254444625</v>
      </c>
      <c r="P69" s="27" t="n">
        <v>611542.430062479</v>
      </c>
      <c r="Q69" s="27" t="n">
        <v>-3632.17561785376</v>
      </c>
      <c r="R69" s="27"/>
      <c r="S69" s="27" t="n">
        <v>211116.775413834</v>
      </c>
      <c r="T69" s="27" t="n">
        <v>212377.903729565</v>
      </c>
      <c r="U69" s="27" t="n">
        <v>-1261.12831573148</v>
      </c>
      <c r="V69" s="27"/>
      <c r="W69" s="27" t="n">
        <v>60559.7173669027</v>
      </c>
      <c r="X69" s="27" t="n">
        <v>60905.0807917827</v>
      </c>
      <c r="Y69" s="27" t="n">
        <v>-345.363424880037</v>
      </c>
      <c r="Z69" s="27"/>
      <c r="AA69" s="27" t="n">
        <v>-7210.46008896011</v>
      </c>
      <c r="AB69" s="0" t="n">
        <v>-7251.58031374862</v>
      </c>
      <c r="AC69" s="0" t="n">
        <v>41.1202247885085</v>
      </c>
    </row>
    <row r="70" customFormat="false" ht="12.75" hidden="false" customHeight="false" outlineLevel="0" collapsed="false">
      <c r="A70" s="34" t="n">
        <v>38534</v>
      </c>
      <c r="C70" s="27" t="n">
        <v>879011.927588102</v>
      </c>
      <c r="D70" s="27" t="n">
        <v>884389.468870441</v>
      </c>
      <c r="E70" s="27" t="n">
        <v>-5377.54128233867</v>
      </c>
      <c r="F70" s="27"/>
      <c r="G70" s="27" t="n">
        <v>15478.5717188132</v>
      </c>
      <c r="H70" s="27" t="n">
        <v>15573.4896343014</v>
      </c>
      <c r="I70" s="27" t="n">
        <v>-94.9179154881822</v>
      </c>
      <c r="J70" s="27"/>
      <c r="K70" s="27" t="n">
        <v>41440.3388371409</v>
      </c>
      <c r="L70" s="27" t="n">
        <v>41694.1272970109</v>
      </c>
      <c r="M70" s="27" t="n">
        <v>-253.788459869982</v>
      </c>
      <c r="N70" s="27"/>
      <c r="O70" s="27" t="n">
        <v>580010.227339509</v>
      </c>
      <c r="P70" s="27" t="n">
        <v>583566.974224234</v>
      </c>
      <c r="Q70" s="27" t="n">
        <v>-3556.74688472517</v>
      </c>
      <c r="R70" s="27"/>
      <c r="S70" s="27" t="n">
        <v>197335.945533067</v>
      </c>
      <c r="T70" s="27" t="n">
        <v>198545.828722915</v>
      </c>
      <c r="U70" s="27" t="n">
        <v>-1209.88318984798</v>
      </c>
      <c r="V70" s="27"/>
      <c r="W70" s="27" t="n">
        <v>52239.6641906419</v>
      </c>
      <c r="X70" s="27" t="n">
        <v>52545.7749935693</v>
      </c>
      <c r="Y70" s="27" t="n">
        <v>-306.110802927396</v>
      </c>
      <c r="Z70" s="27"/>
      <c r="AA70" s="27" t="n">
        <v>-7492.8200310691</v>
      </c>
      <c r="AB70" s="0" t="n">
        <v>-7536.72600158922</v>
      </c>
      <c r="AC70" s="0" t="n">
        <v>43.9059705201216</v>
      </c>
    </row>
    <row r="71" customFormat="false" ht="12.75" hidden="false" customHeight="false" outlineLevel="0" collapsed="false">
      <c r="A71" s="34" t="n">
        <v>38565</v>
      </c>
      <c r="C71" s="27" t="n">
        <v>867434.928572724</v>
      </c>
      <c r="D71" s="27" t="n">
        <v>872896.653657596</v>
      </c>
      <c r="E71" s="27" t="n">
        <v>-5461.72508487233</v>
      </c>
      <c r="F71" s="27"/>
      <c r="G71" s="27" t="n">
        <v>19614.8829066487</v>
      </c>
      <c r="H71" s="27" t="n">
        <v>19738.349423033</v>
      </c>
      <c r="I71" s="27" t="n">
        <v>-123.46651638432</v>
      </c>
      <c r="J71" s="27"/>
      <c r="K71" s="27" t="n">
        <v>36708.7096205774</v>
      </c>
      <c r="L71" s="27" t="n">
        <v>36939.5340635562</v>
      </c>
      <c r="M71" s="27" t="n">
        <v>-230.824442978876</v>
      </c>
      <c r="N71" s="27"/>
      <c r="O71" s="27" t="n">
        <v>623101.47209358</v>
      </c>
      <c r="P71" s="27" t="n">
        <v>627023.604511065</v>
      </c>
      <c r="Q71" s="27" t="n">
        <v>-3922.13241748465</v>
      </c>
      <c r="R71" s="27"/>
      <c r="S71" s="27" t="n">
        <v>195822.250855466</v>
      </c>
      <c r="T71" s="27" t="n">
        <v>197054.595636565</v>
      </c>
      <c r="U71" s="27" t="n">
        <v>-1232.34478109982</v>
      </c>
      <c r="V71" s="27"/>
      <c r="W71" s="27" t="n">
        <v>2453.59433703303</v>
      </c>
      <c r="X71" s="27" t="n">
        <v>2468.36890197948</v>
      </c>
      <c r="Y71" s="27" t="n">
        <v>-14.7745649464478</v>
      </c>
      <c r="Z71" s="27"/>
      <c r="AA71" s="27" t="n">
        <v>-10265.9812405814</v>
      </c>
      <c r="AB71" s="0" t="n">
        <v>-10327.7988786033</v>
      </c>
      <c r="AC71" s="0" t="n">
        <v>61.8176380219666</v>
      </c>
    </row>
    <row r="72" customFormat="false" ht="12.75" hidden="false" customHeight="false" outlineLevel="0" collapsed="false">
      <c r="A72" s="34" t="n">
        <v>38596</v>
      </c>
      <c r="C72" s="27" t="n">
        <v>830813.388554376</v>
      </c>
      <c r="D72" s="27" t="n">
        <v>836178.942380186</v>
      </c>
      <c r="E72" s="27" t="n">
        <v>-5365.55382580962</v>
      </c>
      <c r="F72" s="27"/>
      <c r="G72" s="27" t="n">
        <v>16857.9179170436</v>
      </c>
      <c r="H72" s="27" t="n">
        <v>16966.7752096814</v>
      </c>
      <c r="I72" s="27" t="n">
        <v>-108.857292637829</v>
      </c>
      <c r="J72" s="27"/>
      <c r="K72" s="27" t="n">
        <v>38122.9125066232</v>
      </c>
      <c r="L72" s="27" t="n">
        <v>38368.7477656445</v>
      </c>
      <c r="M72" s="27" t="n">
        <v>-245.835259021362</v>
      </c>
      <c r="N72" s="27"/>
      <c r="O72" s="27" t="n">
        <v>583377.478811339</v>
      </c>
      <c r="P72" s="27" t="n">
        <v>587144.545019739</v>
      </c>
      <c r="Q72" s="27" t="n">
        <v>-3767.0662084003</v>
      </c>
      <c r="R72" s="27"/>
      <c r="S72" s="27" t="n">
        <v>197087.803053091</v>
      </c>
      <c r="T72" s="27" t="n">
        <v>198360.246651636</v>
      </c>
      <c r="U72" s="27" t="n">
        <v>-1272.44359854527</v>
      </c>
      <c r="V72" s="27"/>
      <c r="W72" s="27" t="n">
        <v>2607.3471878511</v>
      </c>
      <c r="X72" s="27" t="n">
        <v>2623.47089297834</v>
      </c>
      <c r="Y72" s="27" t="n">
        <v>-16.1237051272383</v>
      </c>
      <c r="Z72" s="27"/>
      <c r="AA72" s="27" t="n">
        <v>-7240.07092157194</v>
      </c>
      <c r="AB72" s="0" t="n">
        <v>-7284.84315949435</v>
      </c>
      <c r="AC72" s="0" t="n">
        <v>44.7722379224142</v>
      </c>
    </row>
    <row r="73" customFormat="false" ht="12.75" hidden="false" customHeight="false" outlineLevel="0" collapsed="false">
      <c r="A73" s="34" t="n">
        <v>38626</v>
      </c>
      <c r="C73" s="27" t="n">
        <v>927455.514893138</v>
      </c>
      <c r="D73" s="27" t="n">
        <v>933590.795414682</v>
      </c>
      <c r="E73" s="27" t="n">
        <v>-6135.28052154463</v>
      </c>
      <c r="F73" s="27"/>
      <c r="G73" s="27" t="n">
        <v>23022.0425334222</v>
      </c>
      <c r="H73" s="27" t="n">
        <v>23174.3384827552</v>
      </c>
      <c r="I73" s="27" t="n">
        <v>-152.29594933302</v>
      </c>
      <c r="J73" s="27"/>
      <c r="K73" s="27" t="n">
        <v>36830.7070741394</v>
      </c>
      <c r="L73" s="27" t="n">
        <v>37073.9642693688</v>
      </c>
      <c r="M73" s="27" t="n">
        <v>-243.257195229329</v>
      </c>
      <c r="N73" s="27"/>
      <c r="O73" s="27" t="n">
        <v>630586.051868402</v>
      </c>
      <c r="P73" s="27" t="n">
        <v>634757.519333378</v>
      </c>
      <c r="Q73" s="27" t="n">
        <v>-4171.46746497613</v>
      </c>
      <c r="R73" s="27"/>
      <c r="S73" s="27" t="n">
        <v>239022.849705745</v>
      </c>
      <c r="T73" s="27" t="n">
        <v>240603.831327587</v>
      </c>
      <c r="U73" s="27" t="n">
        <v>-1580.98162184207</v>
      </c>
      <c r="V73" s="27"/>
      <c r="W73" s="27" t="n">
        <v>2684.13671023061</v>
      </c>
      <c r="X73" s="27" t="n">
        <v>2701.15789098592</v>
      </c>
      <c r="Y73" s="27" t="n">
        <v>-17.0211807553078</v>
      </c>
      <c r="Z73" s="27"/>
      <c r="AA73" s="27" t="n">
        <v>-4690.27299880155</v>
      </c>
      <c r="AB73" s="0" t="n">
        <v>-4720.0158893929</v>
      </c>
      <c r="AC73" s="0" t="n">
        <v>29.7428905913548</v>
      </c>
    </row>
    <row r="74" customFormat="false" ht="12.75" hidden="false" customHeight="false" outlineLevel="0" collapsed="false">
      <c r="A74" s="34" t="n">
        <v>38657</v>
      </c>
      <c r="C74" s="27" t="n">
        <v>904453.602812106</v>
      </c>
      <c r="D74" s="27" t="n">
        <v>910578.901791573</v>
      </c>
      <c r="E74" s="27" t="n">
        <v>-6125.29897946655</v>
      </c>
      <c r="F74" s="27"/>
      <c r="G74" s="27" t="n">
        <v>24535.3847718038</v>
      </c>
      <c r="H74" s="27" t="n">
        <v>24701.6739019956</v>
      </c>
      <c r="I74" s="27" t="n">
        <v>-166.289130191759</v>
      </c>
      <c r="J74" s="27"/>
      <c r="K74" s="27" t="n">
        <v>29342.6129924987</v>
      </c>
      <c r="L74" s="27" t="n">
        <v>29541.3078258012</v>
      </c>
      <c r="M74" s="27" t="n">
        <v>-198.694833302503</v>
      </c>
      <c r="N74" s="27"/>
      <c r="O74" s="27" t="n">
        <v>584455.546299658</v>
      </c>
      <c r="P74" s="27" t="n">
        <v>588416.707102061</v>
      </c>
      <c r="Q74" s="27" t="n">
        <v>-3961.1608024023</v>
      </c>
      <c r="R74" s="27"/>
      <c r="S74" s="27" t="n">
        <v>250672.274732573</v>
      </c>
      <c r="T74" s="27" t="n">
        <v>252370.967324885</v>
      </c>
      <c r="U74" s="27" t="n">
        <v>-1698.69259231229</v>
      </c>
      <c r="V74" s="27"/>
      <c r="W74" s="27" t="n">
        <v>195.728907324269</v>
      </c>
      <c r="X74" s="27" t="n">
        <v>197.001791728725</v>
      </c>
      <c r="Y74" s="27" t="n">
        <v>-1.27288440445602</v>
      </c>
      <c r="Z74" s="27"/>
      <c r="AA74" s="27" t="n">
        <v>15252.0551082482</v>
      </c>
      <c r="AB74" s="0" t="n">
        <v>15351.2438451014</v>
      </c>
      <c r="AC74" s="0" t="n">
        <v>-99.1887368531898</v>
      </c>
    </row>
    <row r="75" customFormat="false" ht="12.75" hidden="false" customHeight="false" outlineLevel="0" collapsed="false">
      <c r="A75" s="34" t="n">
        <v>38687</v>
      </c>
      <c r="C75" s="27" t="n">
        <v>981819.030888158</v>
      </c>
      <c r="D75" s="27" t="n">
        <v>988615.753044742</v>
      </c>
      <c r="E75" s="27" t="n">
        <v>-6796.72215658426</v>
      </c>
      <c r="F75" s="27"/>
      <c r="G75" s="27" t="n">
        <v>32036.5695722112</v>
      </c>
      <c r="H75" s="27" t="n">
        <v>32258.7427345118</v>
      </c>
      <c r="I75" s="27" t="n">
        <v>-222.173162300562</v>
      </c>
      <c r="J75" s="27"/>
      <c r="K75" s="27" t="n">
        <v>26891.614284129</v>
      </c>
      <c r="L75" s="27" t="n">
        <v>27077.7782126705</v>
      </c>
      <c r="M75" s="27" t="n">
        <v>-186.163928541471</v>
      </c>
      <c r="N75" s="27"/>
      <c r="O75" s="27" t="n">
        <v>626488.579685766</v>
      </c>
      <c r="P75" s="27" t="n">
        <v>630833.269231262</v>
      </c>
      <c r="Q75" s="27" t="n">
        <v>-4344.6895454966</v>
      </c>
      <c r="R75" s="27"/>
      <c r="S75" s="27" t="n">
        <v>254024.383300298</v>
      </c>
      <c r="T75" s="27" t="n">
        <v>255785.825849849</v>
      </c>
      <c r="U75" s="27" t="n">
        <v>-1761.44254955079</v>
      </c>
      <c r="V75" s="27"/>
      <c r="W75" s="27" t="n">
        <v>452.452628629045</v>
      </c>
      <c r="X75" s="27" t="n">
        <v>455.466136769078</v>
      </c>
      <c r="Y75" s="27" t="n">
        <v>-3.01350814003297</v>
      </c>
      <c r="Z75" s="27"/>
      <c r="AA75" s="27" t="n">
        <v>41925.4314171249</v>
      </c>
      <c r="AB75" s="0" t="n">
        <v>42204.6708796797</v>
      </c>
      <c r="AC75" s="0" t="n">
        <v>-279.239462554819</v>
      </c>
    </row>
    <row r="76" customFormat="false" ht="12.75" hidden="false" customHeight="false" outlineLevel="0" collapsed="false">
      <c r="A76" s="34" t="n">
        <v>38718</v>
      </c>
      <c r="C76" s="27" t="n">
        <v>915278.259667215</v>
      </c>
      <c r="D76" s="27" t="n">
        <v>921765.026277874</v>
      </c>
      <c r="E76" s="27" t="n">
        <v>-6486.76661065931</v>
      </c>
      <c r="F76" s="27"/>
      <c r="G76" s="27" t="n">
        <v>29509.5999195733</v>
      </c>
      <c r="H76" s="27" t="n">
        <v>29719.0502981236</v>
      </c>
      <c r="I76" s="27" t="n">
        <v>-209.450378550311</v>
      </c>
      <c r="J76" s="27"/>
      <c r="K76" s="27" t="n">
        <v>19068.6759098557</v>
      </c>
      <c r="L76" s="27" t="n">
        <v>19203.9643329344</v>
      </c>
      <c r="M76" s="27" t="n">
        <v>-135.288423078669</v>
      </c>
      <c r="N76" s="27"/>
      <c r="O76" s="27" t="n">
        <v>579704.270280122</v>
      </c>
      <c r="P76" s="27" t="n">
        <v>583818.839070899</v>
      </c>
      <c r="Q76" s="27" t="n">
        <v>-4114.56879077712</v>
      </c>
      <c r="R76" s="27"/>
      <c r="S76" s="27" t="n">
        <v>253104.073450502</v>
      </c>
      <c r="T76" s="27" t="n">
        <v>254900.299243495</v>
      </c>
      <c r="U76" s="27" t="n">
        <v>-1796.22579299271</v>
      </c>
      <c r="V76" s="27"/>
      <c r="W76" s="27" t="n">
        <v>0</v>
      </c>
      <c r="X76" s="27" t="n">
        <v>0</v>
      </c>
      <c r="Y76" s="27" t="n">
        <v>0</v>
      </c>
      <c r="Z76" s="27"/>
      <c r="AA76" s="27" t="n">
        <v>33891.6401071615</v>
      </c>
      <c r="AB76" s="0" t="n">
        <v>34122.873332422</v>
      </c>
      <c r="AC76" s="0" t="n">
        <v>-231.233225260512</v>
      </c>
    </row>
    <row r="77" customFormat="false" ht="12.75" hidden="false" customHeight="false" outlineLevel="0" collapsed="false">
      <c r="A77" s="34" t="n">
        <v>38749</v>
      </c>
      <c r="C77" s="27" t="n">
        <v>900351.111059794</v>
      </c>
      <c r="D77" s="27" t="n">
        <v>906879.874632711</v>
      </c>
      <c r="E77" s="27" t="n">
        <v>-6528.76357291685</v>
      </c>
      <c r="F77" s="27"/>
      <c r="G77" s="27" t="n">
        <v>24560.2095958782</v>
      </c>
      <c r="H77" s="27" t="n">
        <v>24738.5182982022</v>
      </c>
      <c r="I77" s="27" t="n">
        <v>-178.308702324004</v>
      </c>
      <c r="J77" s="27"/>
      <c r="K77" s="27" t="n">
        <v>21340.7610065164</v>
      </c>
      <c r="L77" s="27" t="n">
        <v>21495.6963048828</v>
      </c>
      <c r="M77" s="27" t="n">
        <v>-154.935298366414</v>
      </c>
      <c r="N77" s="27"/>
      <c r="O77" s="27" t="n">
        <v>589655.285618393</v>
      </c>
      <c r="P77" s="27" t="n">
        <v>593936.220941305</v>
      </c>
      <c r="Q77" s="27" t="n">
        <v>-4280.93532291229</v>
      </c>
      <c r="R77" s="27"/>
      <c r="S77" s="27" t="n">
        <v>237240.350064387</v>
      </c>
      <c r="T77" s="27" t="n">
        <v>238962.473456783</v>
      </c>
      <c r="U77" s="27" t="n">
        <v>-1722.12339239533</v>
      </c>
      <c r="V77" s="27"/>
      <c r="W77" s="27" t="n">
        <v>0</v>
      </c>
      <c r="X77" s="27" t="n">
        <v>0</v>
      </c>
      <c r="Y77" s="27" t="n">
        <v>0</v>
      </c>
      <c r="Z77" s="27"/>
      <c r="AA77" s="27" t="n">
        <v>27554.5047746195</v>
      </c>
      <c r="AB77" s="0" t="n">
        <v>27746.9656315383</v>
      </c>
      <c r="AC77" s="0" t="n">
        <v>-192.460856918799</v>
      </c>
    </row>
    <row r="78" customFormat="false" ht="12.75" hidden="false" customHeight="false" outlineLevel="0" collapsed="false">
      <c r="A78" s="34" t="n">
        <v>38777</v>
      </c>
      <c r="C78" s="27" t="n">
        <v>922274.065175954</v>
      </c>
      <c r="D78" s="27" t="n">
        <v>929101.24276615</v>
      </c>
      <c r="E78" s="27" t="n">
        <v>-6827.1775901959</v>
      </c>
      <c r="F78" s="27"/>
      <c r="G78" s="27" t="n">
        <v>19968.8777006997</v>
      </c>
      <c r="H78" s="27" t="n">
        <v>20116.7877721852</v>
      </c>
      <c r="I78" s="27" t="n">
        <v>-147.910071485501</v>
      </c>
      <c r="J78" s="27"/>
      <c r="K78" s="27" t="n">
        <v>26772.7748247102</v>
      </c>
      <c r="L78" s="27" t="n">
        <v>26971.0815647054</v>
      </c>
      <c r="M78" s="27" t="n">
        <v>-198.306739995165</v>
      </c>
      <c r="N78" s="27"/>
      <c r="O78" s="27" t="n">
        <v>607451.560541587</v>
      </c>
      <c r="P78" s="27" t="n">
        <v>611950.97233079</v>
      </c>
      <c r="Q78" s="27" t="n">
        <v>-4499.41178920295</v>
      </c>
      <c r="R78" s="27"/>
      <c r="S78" s="27" t="n">
        <v>253924.786991039</v>
      </c>
      <c r="T78" s="27" t="n">
        <v>255805.383670119</v>
      </c>
      <c r="U78" s="27" t="n">
        <v>-1880.59667907958</v>
      </c>
      <c r="V78" s="27"/>
      <c r="W78" s="27" t="n">
        <v>0</v>
      </c>
      <c r="X78" s="27" t="n">
        <v>0</v>
      </c>
      <c r="Y78" s="27" t="n">
        <v>0</v>
      </c>
      <c r="Z78" s="27"/>
      <c r="AA78" s="27" t="n">
        <v>14156.065117917</v>
      </c>
      <c r="AB78" s="0" t="n">
        <v>14257.0174283497</v>
      </c>
      <c r="AC78" s="0" t="n">
        <v>-100.952310432665</v>
      </c>
    </row>
    <row r="79" customFormat="false" ht="12.75" hidden="false" customHeight="false" outlineLevel="0" collapsed="false">
      <c r="A79" s="34" t="n">
        <v>38808</v>
      </c>
      <c r="C79" s="27" t="n">
        <v>811861.873132695</v>
      </c>
      <c r="D79" s="27" t="n">
        <v>818026.977228449</v>
      </c>
      <c r="E79" s="27" t="n">
        <v>-6165.10409575328</v>
      </c>
      <c r="F79" s="27"/>
      <c r="G79" s="27" t="n">
        <v>15135.9201008698</v>
      </c>
      <c r="H79" s="27" t="n">
        <v>15250.8763645633</v>
      </c>
      <c r="I79" s="27" t="n">
        <v>-114.956263693522</v>
      </c>
      <c r="J79" s="27"/>
      <c r="K79" s="27" t="n">
        <v>27170.5644457475</v>
      </c>
      <c r="L79" s="27" t="n">
        <v>27376.9229987995</v>
      </c>
      <c r="M79" s="27" t="n">
        <v>-206.358553052061</v>
      </c>
      <c r="N79" s="27"/>
      <c r="O79" s="27" t="n">
        <v>546955.955168646</v>
      </c>
      <c r="P79" s="27" t="n">
        <v>551110.047724109</v>
      </c>
      <c r="Q79" s="27" t="n">
        <v>-4154.09255546308</v>
      </c>
      <c r="R79" s="27"/>
      <c r="S79" s="27" t="n">
        <v>220088.313277526</v>
      </c>
      <c r="T79" s="27" t="n">
        <v>221759.633518402</v>
      </c>
      <c r="U79" s="27" t="n">
        <v>-1671.32024087579</v>
      </c>
      <c r="V79" s="27"/>
      <c r="W79" s="27" t="n">
        <v>0</v>
      </c>
      <c r="X79" s="27" t="n">
        <v>0</v>
      </c>
      <c r="Y79" s="27" t="n">
        <v>0</v>
      </c>
      <c r="Z79" s="27"/>
      <c r="AA79" s="27" t="n">
        <v>2511.12013990636</v>
      </c>
      <c r="AB79" s="0" t="n">
        <v>2529.4966225752</v>
      </c>
      <c r="AC79" s="0" t="n">
        <v>-18.3764826688421</v>
      </c>
    </row>
    <row r="80" customFormat="false" ht="12.75" hidden="false" customHeight="false" outlineLevel="0" collapsed="false">
      <c r="A80" s="34" t="n">
        <v>38838</v>
      </c>
      <c r="C80" s="27" t="n">
        <v>506412.278081055</v>
      </c>
      <c r="D80" s="27" t="n">
        <v>510375.691230272</v>
      </c>
      <c r="E80" s="27" t="n">
        <v>-3963.4131492172</v>
      </c>
      <c r="F80" s="27"/>
      <c r="G80" s="27" t="n">
        <v>11032.2531803853</v>
      </c>
      <c r="H80" s="27" t="n">
        <v>11118.5544177535</v>
      </c>
      <c r="I80" s="27" t="n">
        <v>-86.3012373681577</v>
      </c>
      <c r="J80" s="27"/>
      <c r="K80" s="27" t="n">
        <v>13020.9107970845</v>
      </c>
      <c r="L80" s="27" t="n">
        <v>13122.7685676664</v>
      </c>
      <c r="M80" s="27" t="n">
        <v>-101.857770581873</v>
      </c>
      <c r="N80" s="27"/>
      <c r="O80" s="27" t="n">
        <v>294611.563133907</v>
      </c>
      <c r="P80" s="27" t="n">
        <v>296916.200457371</v>
      </c>
      <c r="Q80" s="27" t="n">
        <v>-2304.63732346444</v>
      </c>
      <c r="R80" s="27"/>
      <c r="S80" s="27" t="n">
        <v>194674.389441921</v>
      </c>
      <c r="T80" s="27" t="n">
        <v>196197.255208145</v>
      </c>
      <c r="U80" s="27" t="n">
        <v>-1522.86576622428</v>
      </c>
      <c r="V80" s="27"/>
      <c r="W80" s="27" t="n">
        <v>0</v>
      </c>
      <c r="X80" s="27" t="n">
        <v>0</v>
      </c>
      <c r="Y80" s="27" t="n">
        <v>0</v>
      </c>
      <c r="Z80" s="27"/>
      <c r="AA80" s="27" t="n">
        <v>-6926.83847224324</v>
      </c>
      <c r="AB80" s="0" t="n">
        <v>-6979.08742066477</v>
      </c>
      <c r="AC80" s="0" t="n">
        <v>52.248948421533</v>
      </c>
    </row>
    <row r="81" customFormat="false" ht="12.75" hidden="false" customHeight="false" outlineLevel="0" collapsed="false">
      <c r="A81" s="34" t="n">
        <v>38869</v>
      </c>
      <c r="C81" s="27" t="n">
        <v>287071.549897186</v>
      </c>
      <c r="D81" s="27" t="n">
        <v>289388.892518346</v>
      </c>
      <c r="E81" s="27" t="n">
        <v>-2317.34262115968</v>
      </c>
      <c r="F81" s="27"/>
      <c r="G81" s="27" t="n">
        <v>9262.99864580154</v>
      </c>
      <c r="H81" s="27" t="n">
        <v>9337.66821134315</v>
      </c>
      <c r="I81" s="27" t="n">
        <v>-74.6695655416061</v>
      </c>
      <c r="J81" s="27"/>
      <c r="K81" s="27" t="n">
        <v>9568.61593879792</v>
      </c>
      <c r="L81" s="27" t="n">
        <v>9645.74910293893</v>
      </c>
      <c r="M81" s="27" t="n">
        <v>-77.1331641410088</v>
      </c>
      <c r="N81" s="27"/>
      <c r="O81" s="27" t="n">
        <v>108431.094246756</v>
      </c>
      <c r="P81" s="27" t="n">
        <v>109305.163542045</v>
      </c>
      <c r="Q81" s="27" t="n">
        <v>-874.069295289766</v>
      </c>
      <c r="R81" s="27"/>
      <c r="S81" s="27" t="n">
        <v>171285.217129467</v>
      </c>
      <c r="T81" s="27" t="n">
        <v>172665.957129094</v>
      </c>
      <c r="U81" s="27" t="n">
        <v>-1380.73999962772</v>
      </c>
      <c r="V81" s="27"/>
      <c r="W81" s="27" t="n">
        <v>0</v>
      </c>
      <c r="X81" s="27" t="n">
        <v>0</v>
      </c>
      <c r="Y81" s="27" t="n">
        <v>0</v>
      </c>
      <c r="Z81" s="27"/>
      <c r="AA81" s="27" t="n">
        <v>-11476.3760636356</v>
      </c>
      <c r="AB81" s="0" t="n">
        <v>-11565.645467076</v>
      </c>
      <c r="AC81" s="0" t="n">
        <v>89.2694034403976</v>
      </c>
    </row>
    <row r="82" customFormat="false" ht="12.75" hidden="false" customHeight="false" outlineLevel="0" collapsed="false">
      <c r="A82" s="34" t="n">
        <v>38899</v>
      </c>
      <c r="C82" s="27" t="n">
        <v>269392.86833455</v>
      </c>
      <c r="D82" s="27" t="n">
        <v>271630.693976679</v>
      </c>
      <c r="E82" s="27" t="n">
        <v>-2237.82564212952</v>
      </c>
      <c r="F82" s="27"/>
      <c r="G82" s="27" t="n">
        <v>7324.58884860436</v>
      </c>
      <c r="H82" s="27" t="n">
        <v>7385.34507721437</v>
      </c>
      <c r="I82" s="27" t="n">
        <v>-60.7562286100056</v>
      </c>
      <c r="J82" s="27"/>
      <c r="K82" s="27" t="n">
        <v>5837.0123355574</v>
      </c>
      <c r="L82" s="27" t="n">
        <v>5885.42936799275</v>
      </c>
      <c r="M82" s="27" t="n">
        <v>-48.4170324353545</v>
      </c>
      <c r="N82" s="27"/>
      <c r="O82" s="27" t="n">
        <v>105996.625276012</v>
      </c>
      <c r="P82" s="27" t="n">
        <v>106875.849397702</v>
      </c>
      <c r="Q82" s="27" t="n">
        <v>-879.224121690379</v>
      </c>
      <c r="R82" s="27"/>
      <c r="S82" s="27" t="n">
        <v>161651.821503749</v>
      </c>
      <c r="T82" s="27" t="n">
        <v>162992.696087361</v>
      </c>
      <c r="U82" s="27" t="n">
        <v>-1340.8745836126</v>
      </c>
      <c r="V82" s="27"/>
      <c r="W82" s="27" t="n">
        <v>0</v>
      </c>
      <c r="X82" s="27" t="n">
        <v>0</v>
      </c>
      <c r="Y82" s="27" t="n">
        <v>0</v>
      </c>
      <c r="Z82" s="27"/>
      <c r="AA82" s="27" t="n">
        <v>-11417.1796293719</v>
      </c>
      <c r="AB82" s="0" t="n">
        <v>-11508.6259535909</v>
      </c>
      <c r="AC82" s="0" t="n">
        <v>91.4463242189231</v>
      </c>
    </row>
    <row r="83" customFormat="false" ht="12.75" hidden="false" customHeight="false" outlineLevel="0" collapsed="false">
      <c r="A83" s="34" t="n">
        <v>38930</v>
      </c>
      <c r="C83" s="27" t="n">
        <v>180043.460407229</v>
      </c>
      <c r="D83" s="27" t="n">
        <v>181584.220543195</v>
      </c>
      <c r="E83" s="27" t="n">
        <v>-1540.76013596563</v>
      </c>
      <c r="F83" s="27"/>
      <c r="G83" s="27" t="n">
        <v>11050.696214213</v>
      </c>
      <c r="H83" s="27" t="n">
        <v>11145.0640459656</v>
      </c>
      <c r="I83" s="27" t="n">
        <v>-94.3678317525446</v>
      </c>
      <c r="J83" s="27"/>
      <c r="K83" s="27" t="n">
        <v>5731.09448122598</v>
      </c>
      <c r="L83" s="27" t="n">
        <v>5780.03537592424</v>
      </c>
      <c r="M83" s="27" t="n">
        <v>-48.9408946982649</v>
      </c>
      <c r="N83" s="27"/>
      <c r="O83" s="27" t="n">
        <v>14570.3934792715</v>
      </c>
      <c r="P83" s="27" t="n">
        <v>14694.8178968617</v>
      </c>
      <c r="Q83" s="27" t="n">
        <v>-124.424417590257</v>
      </c>
      <c r="R83" s="27"/>
      <c r="S83" s="27" t="n">
        <v>160047.108643616</v>
      </c>
      <c r="T83" s="27" t="n">
        <v>161413.836886632</v>
      </c>
      <c r="U83" s="27" t="n">
        <v>-1366.72824301667</v>
      </c>
      <c r="V83" s="27"/>
      <c r="W83" s="27" t="n">
        <v>0</v>
      </c>
      <c r="X83" s="27" t="n">
        <v>0</v>
      </c>
      <c r="Y83" s="27" t="n">
        <v>0</v>
      </c>
      <c r="Z83" s="27"/>
      <c r="AA83" s="27" t="n">
        <v>-11355.8324110969</v>
      </c>
      <c r="AB83" s="0" t="n">
        <v>-11449.533662189</v>
      </c>
      <c r="AC83" s="0" t="n">
        <v>93.7012510920904</v>
      </c>
    </row>
    <row r="84" customFormat="false" ht="12.75" hidden="false" customHeight="false" outlineLevel="0" collapsed="false">
      <c r="A84" s="34" t="n">
        <v>38961</v>
      </c>
      <c r="C84" s="27" t="n">
        <v>173508.355930889</v>
      </c>
      <c r="D84" s="27" t="n">
        <v>175036.336397959</v>
      </c>
      <c r="E84" s="27" t="n">
        <v>-1527.9804670696</v>
      </c>
      <c r="F84" s="27"/>
      <c r="G84" s="27" t="n">
        <v>7648.74317112927</v>
      </c>
      <c r="H84" s="27" t="n">
        <v>7715.95600904333</v>
      </c>
      <c r="I84" s="27" t="n">
        <v>-67.2128379140586</v>
      </c>
      <c r="J84" s="27"/>
      <c r="K84" s="27" t="n">
        <v>4867.14859110633</v>
      </c>
      <c r="L84" s="27" t="n">
        <v>4909.91834582792</v>
      </c>
      <c r="M84" s="27" t="n">
        <v>-42.7697547215957</v>
      </c>
      <c r="N84" s="27"/>
      <c r="O84" s="27" t="n">
        <v>14152.5944768952</v>
      </c>
      <c r="P84" s="27" t="n">
        <v>14276.9594892059</v>
      </c>
      <c r="Q84" s="27" t="n">
        <v>-124.365012310725</v>
      </c>
      <c r="R84" s="27"/>
      <c r="S84" s="27" t="n">
        <v>158134.180860883</v>
      </c>
      <c r="T84" s="27" t="n">
        <v>159523.77478881</v>
      </c>
      <c r="U84" s="27" t="n">
        <v>-1389.59392792714</v>
      </c>
      <c r="V84" s="27"/>
      <c r="W84" s="27" t="n">
        <v>0</v>
      </c>
      <c r="X84" s="27" t="n">
        <v>0</v>
      </c>
      <c r="Y84" s="27" t="n">
        <v>0</v>
      </c>
      <c r="Z84" s="27"/>
      <c r="AA84" s="27" t="n">
        <v>-11294.3111691239</v>
      </c>
      <c r="AB84" s="0" t="n">
        <v>-11390.2722349278</v>
      </c>
      <c r="AC84" s="0" t="n">
        <v>95.9610658039019</v>
      </c>
    </row>
    <row r="85" customFormat="false" ht="12.75" hidden="false" customHeight="false" outlineLevel="0" collapsed="false">
      <c r="A85" s="34" t="n">
        <v>38991</v>
      </c>
      <c r="C85" s="27" t="n">
        <v>216160.402687926</v>
      </c>
      <c r="D85" s="27" t="n">
        <v>218115.71359318</v>
      </c>
      <c r="E85" s="27" t="n">
        <v>-1955.31090525381</v>
      </c>
      <c r="F85" s="27"/>
      <c r="G85" s="27" t="n">
        <v>9125.07926916089</v>
      </c>
      <c r="H85" s="27" t="n">
        <v>9207.48218296342</v>
      </c>
      <c r="I85" s="27" t="n">
        <v>-82.4029138025344</v>
      </c>
      <c r="J85" s="27"/>
      <c r="K85" s="27" t="n">
        <v>6712.65037870178</v>
      </c>
      <c r="L85" s="27" t="n">
        <v>6773.26814806321</v>
      </c>
      <c r="M85" s="27" t="n">
        <v>-60.6177693614218</v>
      </c>
      <c r="N85" s="27"/>
      <c r="O85" s="27" t="n">
        <v>15364.6804608034</v>
      </c>
      <c r="P85" s="27" t="n">
        <v>15503.4293310618</v>
      </c>
      <c r="Q85" s="27" t="n">
        <v>-138.748870258454</v>
      </c>
      <c r="R85" s="27"/>
      <c r="S85" s="27" t="n">
        <v>196192.607503964</v>
      </c>
      <c r="T85" s="27" t="n">
        <v>197964.300883054</v>
      </c>
      <c r="U85" s="27" t="n">
        <v>-1771.69337908996</v>
      </c>
      <c r="V85" s="27"/>
      <c r="W85" s="27" t="n">
        <v>0</v>
      </c>
      <c r="X85" s="27" t="n">
        <v>0</v>
      </c>
      <c r="Y85" s="27" t="n">
        <v>0</v>
      </c>
      <c r="Z85" s="27"/>
      <c r="AA85" s="27" t="n">
        <v>-11234.6149247037</v>
      </c>
      <c r="AB85" s="0" t="n">
        <v>-11332.7669519623</v>
      </c>
      <c r="AC85" s="0" t="n">
        <v>98.1520272585767</v>
      </c>
    </row>
    <row r="86" customFormat="false" ht="12.75" hidden="false" customHeight="false" outlineLevel="0" collapsed="false">
      <c r="A86" s="34" t="n">
        <v>39022</v>
      </c>
      <c r="C86" s="27" t="n">
        <v>220470.25505634</v>
      </c>
      <c r="D86" s="27" t="n">
        <v>222520.539361319</v>
      </c>
      <c r="E86" s="27" t="n">
        <v>-2050.28430497908</v>
      </c>
      <c r="F86" s="27"/>
      <c r="G86" s="27" t="n">
        <v>8811.22439151534</v>
      </c>
      <c r="H86" s="27" t="n">
        <v>8893.03274485417</v>
      </c>
      <c r="I86" s="27" t="n">
        <v>-81.8083533388272</v>
      </c>
      <c r="J86" s="27"/>
      <c r="K86" s="27" t="n">
        <v>4889.34651884648</v>
      </c>
      <c r="L86" s="27" t="n">
        <v>4934.74195651062</v>
      </c>
      <c r="M86" s="27" t="n">
        <v>-45.3954376641377</v>
      </c>
      <c r="N86" s="27"/>
      <c r="O86" s="27" t="n">
        <v>12226.4839846664</v>
      </c>
      <c r="P86" s="27" t="n">
        <v>12340.001525188</v>
      </c>
      <c r="Q86" s="27" t="n">
        <v>-113.517540521609</v>
      </c>
      <c r="R86" s="27"/>
      <c r="S86" s="27" t="n">
        <v>205715.970414899</v>
      </c>
      <c r="T86" s="27" t="n">
        <v>207625.952960723</v>
      </c>
      <c r="U86" s="27" t="n">
        <v>-1909.98254582487</v>
      </c>
      <c r="V86" s="27"/>
      <c r="W86" s="27" t="n">
        <v>0</v>
      </c>
      <c r="X86" s="27" t="n">
        <v>0</v>
      </c>
      <c r="Y86" s="27" t="n">
        <v>0</v>
      </c>
      <c r="Z86" s="27"/>
      <c r="AA86" s="27" t="n">
        <v>-11172.7702535872</v>
      </c>
      <c r="AB86" s="0" t="n">
        <v>-11273.1898259576</v>
      </c>
      <c r="AC86" s="0" t="n">
        <v>100.41957237036</v>
      </c>
    </row>
    <row r="87" customFormat="false" ht="12.75" hidden="false" customHeight="false" outlineLevel="0" collapsed="false">
      <c r="A87" s="34" t="n">
        <v>39052</v>
      </c>
      <c r="C87" s="27" t="n">
        <v>225307.96295425</v>
      </c>
      <c r="D87" s="27" t="n">
        <v>227459.284082814</v>
      </c>
      <c r="E87" s="27" t="n">
        <v>-2151.32112856355</v>
      </c>
      <c r="F87" s="27"/>
      <c r="G87" s="27" t="n">
        <v>11158.4140612128</v>
      </c>
      <c r="H87" s="27" t="n">
        <v>11264.7937857882</v>
      </c>
      <c r="I87" s="27" t="n">
        <v>-106.379724575465</v>
      </c>
      <c r="J87" s="27"/>
      <c r="K87" s="27" t="n">
        <v>4795.97728462025</v>
      </c>
      <c r="L87" s="27" t="n">
        <v>4841.70015704722</v>
      </c>
      <c r="M87" s="27" t="n">
        <v>-45.7228724269698</v>
      </c>
      <c r="N87" s="27"/>
      <c r="O87" s="27" t="n">
        <v>12223.6715712757</v>
      </c>
      <c r="P87" s="27" t="n">
        <v>12340.2070222744</v>
      </c>
      <c r="Q87" s="27" t="n">
        <v>-116.53545099867</v>
      </c>
      <c r="R87" s="27"/>
      <c r="S87" s="27" t="n">
        <v>208242.673212016</v>
      </c>
      <c r="T87" s="27" t="n">
        <v>210227.973103168</v>
      </c>
      <c r="U87" s="27" t="n">
        <v>-1985.29989115178</v>
      </c>
      <c r="V87" s="27"/>
      <c r="W87" s="27" t="n">
        <v>0</v>
      </c>
      <c r="X87" s="27" t="n">
        <v>0</v>
      </c>
      <c r="Y87" s="27" t="n">
        <v>0</v>
      </c>
      <c r="Z87" s="27"/>
      <c r="AA87" s="27" t="n">
        <v>-11112.7731748741</v>
      </c>
      <c r="AB87" s="0" t="n">
        <v>-11215.3899854635</v>
      </c>
      <c r="AC87" s="0" t="n">
        <v>102.616810589345</v>
      </c>
    </row>
    <row r="88" customFormat="false" ht="12.75" hidden="false" customHeight="false" outlineLevel="0" collapsed="false">
      <c r="A88" s="34" t="n">
        <v>39083</v>
      </c>
      <c r="C88" s="27" t="n">
        <v>222142.541398254</v>
      </c>
      <c r="D88" s="27" t="n">
        <v>224321.560035889</v>
      </c>
      <c r="E88" s="27" t="n">
        <v>-2179.01863763513</v>
      </c>
      <c r="F88" s="27"/>
      <c r="G88" s="27" t="n">
        <v>10013.3494006123</v>
      </c>
      <c r="H88" s="27" t="n">
        <v>10111.4207595018</v>
      </c>
      <c r="I88" s="27" t="n">
        <v>-98.071358889496</v>
      </c>
      <c r="J88" s="27"/>
      <c r="K88" s="27" t="n">
        <v>2436.4352271486</v>
      </c>
      <c r="L88" s="27" t="n">
        <v>2460.29782337021</v>
      </c>
      <c r="M88" s="27" t="n">
        <v>-23.8625962216092</v>
      </c>
      <c r="N88" s="27"/>
      <c r="O88" s="27" t="n">
        <v>11564.3944136996</v>
      </c>
      <c r="P88" s="27" t="n">
        <v>11677.6568026876</v>
      </c>
      <c r="Q88" s="27" t="n">
        <v>-113.262388988049</v>
      </c>
      <c r="R88" s="27"/>
      <c r="S88" s="27" t="n">
        <v>209178.992534219</v>
      </c>
      <c r="T88" s="27" t="n">
        <v>211227.70443153</v>
      </c>
      <c r="U88" s="27" t="n">
        <v>-2048.71189731089</v>
      </c>
      <c r="V88" s="27"/>
      <c r="W88" s="27" t="n">
        <v>0</v>
      </c>
      <c r="X88" s="27" t="n">
        <v>0</v>
      </c>
      <c r="Y88" s="27" t="n">
        <v>0</v>
      </c>
      <c r="Z88" s="27"/>
      <c r="AA88" s="27" t="n">
        <v>-11050.6301774256</v>
      </c>
      <c r="AB88" s="0" t="n">
        <v>-11155.5197812005</v>
      </c>
      <c r="AC88" s="0" t="n">
        <v>104.889603774893</v>
      </c>
    </row>
    <row r="89" customFormat="false" ht="12.75" hidden="false" customHeight="false" outlineLevel="0" collapsed="false">
      <c r="A89" s="34" t="n">
        <v>39114</v>
      </c>
      <c r="C89" s="27" t="n">
        <v>207396.113170341</v>
      </c>
      <c r="D89" s="27" t="n">
        <v>209485.401593426</v>
      </c>
      <c r="E89" s="27" t="n">
        <v>-2089.28842308547</v>
      </c>
      <c r="F89" s="27"/>
      <c r="G89" s="27" t="n">
        <v>7761.47685963581</v>
      </c>
      <c r="H89" s="27" t="n">
        <v>7839.53972055362</v>
      </c>
      <c r="I89" s="27" t="n">
        <v>-78.0628609178102</v>
      </c>
      <c r="J89" s="27"/>
      <c r="K89" s="27" t="n">
        <v>3026.72634457976</v>
      </c>
      <c r="L89" s="27" t="n">
        <v>3057.16834961904</v>
      </c>
      <c r="M89" s="27" t="n">
        <v>-30.442005039271</v>
      </c>
      <c r="N89" s="27"/>
      <c r="O89" s="27" t="n">
        <v>12267.4071300661</v>
      </c>
      <c r="P89" s="27" t="n">
        <v>12390.7894339672</v>
      </c>
      <c r="Q89" s="27" t="n">
        <v>-123.38230390104</v>
      </c>
      <c r="R89" s="27"/>
      <c r="S89" s="27" t="n">
        <v>195328.847985932</v>
      </c>
      <c r="T89" s="27" t="n">
        <v>197293.41336045</v>
      </c>
      <c r="U89" s="27" t="n">
        <v>-1964.56537451805</v>
      </c>
      <c r="V89" s="27"/>
      <c r="W89" s="27" t="n">
        <v>0</v>
      </c>
      <c r="X89" s="27" t="n">
        <v>0</v>
      </c>
      <c r="Y89" s="27" t="n">
        <v>0</v>
      </c>
      <c r="Z89" s="27"/>
      <c r="AA89" s="27" t="n">
        <v>-10988.3451498732</v>
      </c>
      <c r="AB89" s="0" t="n">
        <v>-11095.5092711639</v>
      </c>
      <c r="AC89" s="0" t="n">
        <v>107.164121290669</v>
      </c>
    </row>
    <row r="90" customFormat="false" ht="12.75" hidden="false" customHeight="false" outlineLevel="0" collapsed="false">
      <c r="A90" s="34" t="n">
        <v>39142</v>
      </c>
      <c r="C90" s="27" t="n">
        <v>224561.162007181</v>
      </c>
      <c r="D90" s="27" t="n">
        <v>226877.200999175</v>
      </c>
      <c r="E90" s="27" t="n">
        <v>-2316.03899199399</v>
      </c>
      <c r="F90" s="27"/>
      <c r="G90" s="27" t="n">
        <v>7193.21248129406</v>
      </c>
      <c r="H90" s="27" t="n">
        <v>7267.29277104081</v>
      </c>
      <c r="I90" s="27" t="n">
        <v>-74.0802897467565</v>
      </c>
      <c r="J90" s="27"/>
      <c r="K90" s="27" t="n">
        <v>3782.5247351401</v>
      </c>
      <c r="L90" s="27" t="n">
        <v>3821.47958724299</v>
      </c>
      <c r="M90" s="27" t="n">
        <v>-38.954852102891</v>
      </c>
      <c r="N90" s="27"/>
      <c r="O90" s="27" t="n">
        <v>11922.1768162394</v>
      </c>
      <c r="P90" s="27" t="n">
        <v>12044.9589966985</v>
      </c>
      <c r="Q90" s="27" t="n">
        <v>-122.782180459129</v>
      </c>
      <c r="R90" s="27"/>
      <c r="S90" s="27" t="n">
        <v>212595.218951291</v>
      </c>
      <c r="T90" s="27" t="n">
        <v>214784.660102882</v>
      </c>
      <c r="U90" s="27" t="n">
        <v>-2189.44115159148</v>
      </c>
      <c r="V90" s="27"/>
      <c r="W90" s="27" t="n">
        <v>0</v>
      </c>
      <c r="X90" s="27" t="n">
        <v>0</v>
      </c>
      <c r="Y90" s="27" t="n">
        <v>0</v>
      </c>
      <c r="Z90" s="27"/>
      <c r="AA90" s="27" t="n">
        <v>-10931.9709767828</v>
      </c>
      <c r="AB90" s="0" t="n">
        <v>-11041.1904586891</v>
      </c>
      <c r="AC90" s="0" t="n">
        <v>109.219481906301</v>
      </c>
    </row>
    <row r="91" customFormat="false" ht="12.75" hidden="false" customHeight="false" outlineLevel="0" collapsed="false">
      <c r="A91" s="34" t="n">
        <v>39173</v>
      </c>
      <c r="C91" s="27" t="n">
        <v>195604.695717313</v>
      </c>
      <c r="D91" s="27" t="n">
        <v>197671.175005482</v>
      </c>
      <c r="E91" s="27" t="n">
        <v>-2066.47928816921</v>
      </c>
      <c r="F91" s="27"/>
      <c r="G91" s="27" t="n">
        <v>4937.67536167554</v>
      </c>
      <c r="H91" s="27" t="n">
        <v>4989.75467490569</v>
      </c>
      <c r="I91" s="27" t="n">
        <v>-52.0793132301478</v>
      </c>
      <c r="J91" s="27"/>
      <c r="K91" s="27" t="n">
        <v>2118.74806900878</v>
      </c>
      <c r="L91" s="27" t="n">
        <v>2141.09521341567</v>
      </c>
      <c r="M91" s="27" t="n">
        <v>-22.3471444068841</v>
      </c>
      <c r="N91" s="27"/>
      <c r="O91" s="27" t="n">
        <v>11863.2998008852</v>
      </c>
      <c r="P91" s="27" t="n">
        <v>11988.4259910492</v>
      </c>
      <c r="Q91" s="27" t="n">
        <v>-125.126190164079</v>
      </c>
      <c r="R91" s="27"/>
      <c r="S91" s="27" t="n">
        <v>187557.300645455</v>
      </c>
      <c r="T91" s="27" t="n">
        <v>189535.530215736</v>
      </c>
      <c r="U91" s="27" t="n">
        <v>-1978.22957028131</v>
      </c>
      <c r="V91" s="27"/>
      <c r="W91" s="27" t="n">
        <v>0</v>
      </c>
      <c r="X91" s="27" t="n">
        <v>0</v>
      </c>
      <c r="Y91" s="27" t="n">
        <v>0</v>
      </c>
      <c r="Z91" s="27"/>
      <c r="AA91" s="27" t="n">
        <v>-10872.3281597114</v>
      </c>
      <c r="AB91" s="0" t="n">
        <v>-10983.6310896246</v>
      </c>
      <c r="AC91" s="0" t="n">
        <v>111.302929913203</v>
      </c>
    </row>
    <row r="92" customFormat="false" ht="12.75" hidden="false" customHeight="false" outlineLevel="0" collapsed="false">
      <c r="A92" s="34" t="n">
        <v>39203</v>
      </c>
      <c r="C92" s="27" t="n">
        <v>165002.333772469</v>
      </c>
      <c r="D92" s="27" t="n">
        <v>166773.519893113</v>
      </c>
      <c r="E92" s="27" t="n">
        <v>-1771.18612064372</v>
      </c>
      <c r="F92" s="27"/>
      <c r="G92" s="27" t="n">
        <v>3457.83414367308</v>
      </c>
      <c r="H92" s="27" t="n">
        <v>3494.88132562338</v>
      </c>
      <c r="I92" s="27" t="n">
        <v>-37.0471819502945</v>
      </c>
      <c r="J92" s="27"/>
      <c r="K92" s="27" t="n">
        <v>1662.81387434259</v>
      </c>
      <c r="L92" s="27" t="n">
        <v>1680.62923667422</v>
      </c>
      <c r="M92" s="27" t="n">
        <v>-17.8153623316368</v>
      </c>
      <c r="N92" s="27"/>
      <c r="O92" s="27" t="n">
        <v>2665.33041463837</v>
      </c>
      <c r="P92" s="27" t="n">
        <v>2693.88672379781</v>
      </c>
      <c r="Q92" s="27" t="n">
        <v>-28.5563091594404</v>
      </c>
      <c r="R92" s="27"/>
      <c r="S92" s="27" t="n">
        <v>168032.464878392</v>
      </c>
      <c r="T92" s="27" t="n">
        <v>169832.76212842</v>
      </c>
      <c r="U92" s="27" t="n">
        <v>-1800.29725002771</v>
      </c>
      <c r="V92" s="27"/>
      <c r="W92" s="27" t="n">
        <v>0</v>
      </c>
      <c r="X92" s="27" t="n">
        <v>0</v>
      </c>
      <c r="Y92" s="27" t="n">
        <v>0</v>
      </c>
      <c r="Z92" s="27"/>
      <c r="AA92" s="27" t="n">
        <v>-10816.1095385772</v>
      </c>
      <c r="AB92" s="0" t="n">
        <v>-10928.6395214026</v>
      </c>
      <c r="AC92" s="0" t="n">
        <v>112.529982825392</v>
      </c>
    </row>
    <row r="93" customFormat="false" ht="12.75" hidden="false" customHeight="false" outlineLevel="0" collapsed="false">
      <c r="A93" s="34" t="n">
        <v>39234</v>
      </c>
      <c r="C93" s="27" t="n">
        <v>151698.153415267</v>
      </c>
      <c r="D93" s="27" t="n">
        <v>153352.898294123</v>
      </c>
      <c r="E93" s="27" t="n">
        <v>-1654.74487885542</v>
      </c>
      <c r="F93" s="27"/>
      <c r="G93" s="27" t="n">
        <v>4325.38378145223</v>
      </c>
      <c r="H93" s="27" t="n">
        <v>4372.47057146708</v>
      </c>
      <c r="I93" s="27" t="n">
        <v>-47.086790014846</v>
      </c>
      <c r="J93" s="27"/>
      <c r="K93" s="27" t="n">
        <v>1307.04402329843</v>
      </c>
      <c r="L93" s="27" t="n">
        <v>1321.2727046305</v>
      </c>
      <c r="M93" s="27" t="n">
        <v>-14.228681332077</v>
      </c>
      <c r="N93" s="27"/>
      <c r="O93" s="27" t="n">
        <v>2468.51209416159</v>
      </c>
      <c r="P93" s="27" t="n">
        <v>2495.38469472142</v>
      </c>
      <c r="Q93" s="27" t="n">
        <v>-26.872600559826</v>
      </c>
      <c r="R93" s="27"/>
      <c r="S93" s="27" t="n">
        <v>154355.210057068</v>
      </c>
      <c r="T93" s="27" t="n">
        <v>156035.54450388</v>
      </c>
      <c r="U93" s="27" t="n">
        <v>-1680.33444681193</v>
      </c>
      <c r="V93" s="27"/>
      <c r="W93" s="27" t="n">
        <v>0</v>
      </c>
      <c r="X93" s="27" t="n">
        <v>0</v>
      </c>
      <c r="Y93" s="27" t="n">
        <v>0</v>
      </c>
      <c r="Z93" s="27"/>
      <c r="AA93" s="27" t="n">
        <v>-10757.9965407131</v>
      </c>
      <c r="AB93" s="0" t="n">
        <v>-10871.7741805764</v>
      </c>
      <c r="AC93" s="0" t="n">
        <v>113.7776398633</v>
      </c>
    </row>
    <row r="94" customFormat="false" ht="12.75" hidden="false" customHeight="false" outlineLevel="0" collapsed="false">
      <c r="A94" s="34" t="n">
        <v>39264</v>
      </c>
      <c r="C94" s="27" t="n">
        <v>-4944.28247091808</v>
      </c>
      <c r="D94" s="27" t="n">
        <v>-4995.61225518912</v>
      </c>
      <c r="E94" s="27" t="n">
        <v>51.3297842710408</v>
      </c>
      <c r="F94" s="27"/>
      <c r="G94" s="27" t="n">
        <v>2893.06945738126</v>
      </c>
      <c r="H94" s="27" t="n">
        <v>2925.04577893086</v>
      </c>
      <c r="I94" s="27" t="n">
        <v>-31.9763215495991</v>
      </c>
      <c r="J94" s="27"/>
      <c r="K94" s="27" t="n">
        <v>1299.10580857432</v>
      </c>
      <c r="L94" s="27" t="n">
        <v>1313.46447699687</v>
      </c>
      <c r="M94" s="27" t="n">
        <v>-14.3586684225452</v>
      </c>
      <c r="N94" s="27"/>
      <c r="O94" s="27" t="n">
        <v>1565.28412475285</v>
      </c>
      <c r="P94" s="27" t="n">
        <v>1582.58479078487</v>
      </c>
      <c r="Q94" s="27" t="n">
        <v>-17.30066603202</v>
      </c>
      <c r="R94" s="27"/>
      <c r="S94" s="27" t="n">
        <v>0</v>
      </c>
      <c r="T94" s="27" t="n">
        <v>0</v>
      </c>
      <c r="U94" s="27" t="n">
        <v>0</v>
      </c>
      <c r="V94" s="27"/>
      <c r="W94" s="27" t="n">
        <v>0</v>
      </c>
      <c r="X94" s="27" t="n">
        <v>0</v>
      </c>
      <c r="Y94" s="27" t="n">
        <v>0</v>
      </c>
      <c r="Z94" s="27"/>
      <c r="AA94" s="27" t="n">
        <v>-10701.7418616265</v>
      </c>
      <c r="AB94" s="0" t="n">
        <v>-10816.7073019017</v>
      </c>
      <c r="AC94" s="0" t="n">
        <v>114.965440275206</v>
      </c>
    </row>
    <row r="95" customFormat="false" ht="12.75" hidden="false" customHeight="false" outlineLevel="0" collapsed="false">
      <c r="A95" s="34" t="n">
        <v>39295</v>
      </c>
      <c r="C95" s="27" t="n">
        <v>-3518.91317928577</v>
      </c>
      <c r="D95" s="27" t="n">
        <v>-3555.11242480039</v>
      </c>
      <c r="E95" s="27" t="n">
        <v>36.1992455146237</v>
      </c>
      <c r="F95" s="27"/>
      <c r="G95" s="27" t="n">
        <v>4406.5126533257</v>
      </c>
      <c r="H95" s="27" t="n">
        <v>4455.97499476798</v>
      </c>
      <c r="I95" s="27" t="n">
        <v>-49.4623414422831</v>
      </c>
      <c r="J95" s="27"/>
      <c r="K95" s="27" t="n">
        <v>1174.0428387641</v>
      </c>
      <c r="L95" s="27" t="n">
        <v>1187.2212663161</v>
      </c>
      <c r="M95" s="27" t="n">
        <v>-13.1784275519979</v>
      </c>
      <c r="N95" s="27"/>
      <c r="O95" s="27" t="n">
        <v>1544.13012448304</v>
      </c>
      <c r="P95" s="27" t="n">
        <v>1561.46271772791</v>
      </c>
      <c r="Q95" s="27" t="n">
        <v>-17.3325932448702</v>
      </c>
      <c r="R95" s="27"/>
      <c r="S95" s="27" t="n">
        <v>0</v>
      </c>
      <c r="T95" s="27" t="n">
        <v>0</v>
      </c>
      <c r="U95" s="27" t="n">
        <v>0</v>
      </c>
      <c r="V95" s="27"/>
      <c r="W95" s="27" t="n">
        <v>0</v>
      </c>
      <c r="X95" s="27" t="n">
        <v>0</v>
      </c>
      <c r="Y95" s="27" t="n">
        <v>0</v>
      </c>
      <c r="Z95" s="27"/>
      <c r="AA95" s="27" t="n">
        <v>-10643.5987958586</v>
      </c>
      <c r="AB95" s="0" t="n">
        <v>-10759.7714036124</v>
      </c>
      <c r="AC95" s="0" t="n">
        <v>116.172607753775</v>
      </c>
    </row>
    <row r="96" customFormat="false" ht="12.75" hidden="false" customHeight="false" outlineLevel="0" collapsed="false">
      <c r="A96" s="34" t="n">
        <v>39326</v>
      </c>
      <c r="C96" s="27" t="n">
        <v>-3930.47001045987</v>
      </c>
      <c r="D96" s="27" t="n">
        <v>-3971.9832782754</v>
      </c>
      <c r="E96" s="27" t="n">
        <v>41.5132678155378</v>
      </c>
      <c r="F96" s="27"/>
      <c r="G96" s="27" t="n">
        <v>3334.67634787524</v>
      </c>
      <c r="H96" s="27" t="n">
        <v>3372.68126784024</v>
      </c>
      <c r="I96" s="27" t="n">
        <v>-38.004919965003</v>
      </c>
      <c r="J96" s="27"/>
      <c r="K96" s="27" t="n">
        <v>1772.83535823371</v>
      </c>
      <c r="L96" s="27" t="n">
        <v>1793.04015740222</v>
      </c>
      <c r="M96" s="27" t="n">
        <v>-20.204799168511</v>
      </c>
      <c r="N96" s="27"/>
      <c r="O96" s="27" t="n">
        <v>1547.46421230568</v>
      </c>
      <c r="P96" s="27" t="n">
        <v>1565.10048263664</v>
      </c>
      <c r="Q96" s="27" t="n">
        <v>-17.6362703309601</v>
      </c>
      <c r="R96" s="27"/>
      <c r="S96" s="27" t="n">
        <v>0</v>
      </c>
      <c r="T96" s="27" t="n">
        <v>0</v>
      </c>
      <c r="U96" s="27" t="n">
        <v>0</v>
      </c>
      <c r="V96" s="27"/>
      <c r="W96" s="27" t="n">
        <v>0</v>
      </c>
      <c r="X96" s="27" t="n">
        <v>0</v>
      </c>
      <c r="Y96" s="27" t="n">
        <v>0</v>
      </c>
      <c r="Z96" s="27"/>
      <c r="AA96" s="27" t="n">
        <v>-10585.4459288745</v>
      </c>
      <c r="AB96" s="0" t="n">
        <v>-10702.8051861545</v>
      </c>
      <c r="AC96" s="0" t="n">
        <v>117.359257280012</v>
      </c>
    </row>
    <row r="97" customFormat="false" ht="12.75" hidden="false" customHeight="false" outlineLevel="0" collapsed="false">
      <c r="A97" s="34" t="n">
        <v>39356</v>
      </c>
      <c r="C97" s="27" t="n">
        <v>-1697.22618999992</v>
      </c>
      <c r="D97" s="27" t="n">
        <v>-1713.58749575486</v>
      </c>
      <c r="E97" s="27" t="n">
        <v>16.3613057549319</v>
      </c>
      <c r="F97" s="27"/>
      <c r="G97" s="27" t="n">
        <v>3883.97269262534</v>
      </c>
      <c r="H97" s="27" t="n">
        <v>3928.88444975867</v>
      </c>
      <c r="I97" s="27" t="n">
        <v>-44.911757133324</v>
      </c>
      <c r="J97" s="27"/>
      <c r="K97" s="27" t="n">
        <v>3401.88933690498</v>
      </c>
      <c r="L97" s="27" t="n">
        <v>3441.22659279857</v>
      </c>
      <c r="M97" s="27" t="n">
        <v>-39.3372558935903</v>
      </c>
      <c r="N97" s="27"/>
      <c r="O97" s="27" t="n">
        <v>1546.07486262357</v>
      </c>
      <c r="P97" s="27" t="n">
        <v>1563.95267594392</v>
      </c>
      <c r="Q97" s="27" t="n">
        <v>-17.87781332035</v>
      </c>
      <c r="R97" s="27"/>
      <c r="S97" s="27" t="n">
        <v>0</v>
      </c>
      <c r="T97" s="27" t="n">
        <v>0</v>
      </c>
      <c r="U97" s="27" t="n">
        <v>0</v>
      </c>
      <c r="V97" s="27"/>
      <c r="W97" s="27" t="n">
        <v>0</v>
      </c>
      <c r="X97" s="27" t="n">
        <v>0</v>
      </c>
      <c r="Y97" s="27" t="n">
        <v>0</v>
      </c>
      <c r="Z97" s="27"/>
      <c r="AA97" s="27" t="n">
        <v>-10529.1630821538</v>
      </c>
      <c r="AB97" s="0" t="n">
        <v>-10647.651214256</v>
      </c>
      <c r="AC97" s="0" t="n">
        <v>118.488132102197</v>
      </c>
    </row>
    <row r="98" customFormat="false" ht="12.75" hidden="false" customHeight="false" outlineLevel="0" collapsed="false">
      <c r="A98" s="34" t="n">
        <v>39387</v>
      </c>
      <c r="C98" s="27" t="n">
        <v>-2474.52821201635</v>
      </c>
      <c r="D98" s="27" t="n">
        <v>-2500.32141919923</v>
      </c>
      <c r="E98" s="27" t="n">
        <v>25.79320718288</v>
      </c>
      <c r="F98" s="27"/>
      <c r="G98" s="27" t="n">
        <v>4089.98030466421</v>
      </c>
      <c r="H98" s="27" t="n">
        <v>4137.97761048838</v>
      </c>
      <c r="I98" s="27" t="n">
        <v>-47.9973058241749</v>
      </c>
      <c r="J98" s="27"/>
      <c r="K98" s="27" t="n">
        <v>2340.90968973797</v>
      </c>
      <c r="L98" s="27" t="n">
        <v>2368.38105877049</v>
      </c>
      <c r="M98" s="27" t="n">
        <v>-27.471369032517</v>
      </c>
      <c r="N98" s="27"/>
      <c r="O98" s="27" t="n">
        <v>1565.58340844228</v>
      </c>
      <c r="P98" s="27" t="n">
        <v>1583.9560606437</v>
      </c>
      <c r="Q98" s="27" t="n">
        <v>-18.3726522014201</v>
      </c>
      <c r="R98" s="27"/>
      <c r="S98" s="27" t="n">
        <v>0</v>
      </c>
      <c r="T98" s="27" t="n">
        <v>0</v>
      </c>
      <c r="U98" s="27" t="n">
        <v>0</v>
      </c>
      <c r="V98" s="27"/>
      <c r="W98" s="27" t="n">
        <v>0</v>
      </c>
      <c r="X98" s="27" t="n">
        <v>0</v>
      </c>
      <c r="Y98" s="27" t="n">
        <v>0</v>
      </c>
      <c r="Z98" s="27"/>
      <c r="AA98" s="27" t="n">
        <v>-10471.0016148608</v>
      </c>
      <c r="AB98" s="0" t="n">
        <v>-10590.6361491018</v>
      </c>
      <c r="AC98" s="0" t="n">
        <v>119.634534240991</v>
      </c>
    </row>
    <row r="99" customFormat="false" ht="12.75" hidden="false" customHeight="false" outlineLevel="0" collapsed="false">
      <c r="A99" s="34" t="n">
        <v>39417</v>
      </c>
      <c r="C99" s="27" t="n">
        <v>-1497.04537032445</v>
      </c>
      <c r="D99" s="27" t="n">
        <v>-1511.63411202326</v>
      </c>
      <c r="E99" s="27" t="n">
        <v>14.5887416988153</v>
      </c>
      <c r="F99" s="27"/>
      <c r="G99" s="27" t="n">
        <v>4610.83971245253</v>
      </c>
      <c r="H99" s="27" t="n">
        <v>4665.71672389077</v>
      </c>
      <c r="I99" s="27" t="n">
        <v>-54.8770114382442</v>
      </c>
      <c r="J99" s="27"/>
      <c r="K99" s="27" t="n">
        <v>2960.38044833781</v>
      </c>
      <c r="L99" s="27" t="n">
        <v>2995.61412416615</v>
      </c>
      <c r="M99" s="27" t="n">
        <v>-35.2336758283418</v>
      </c>
      <c r="N99" s="27"/>
      <c r="O99" s="27" t="n">
        <v>1346.4517268716</v>
      </c>
      <c r="P99" s="27" t="n">
        <v>1362.476844079</v>
      </c>
      <c r="Q99" s="27" t="n">
        <v>-16.0251172074002</v>
      </c>
      <c r="R99" s="27"/>
      <c r="S99" s="27" t="n">
        <v>0</v>
      </c>
      <c r="T99" s="27" t="n">
        <v>0</v>
      </c>
      <c r="U99" s="27" t="n">
        <v>0</v>
      </c>
      <c r="V99" s="27"/>
      <c r="W99" s="27" t="n">
        <v>0</v>
      </c>
      <c r="X99" s="27" t="n">
        <v>0</v>
      </c>
      <c r="Y99" s="27" t="n">
        <v>0</v>
      </c>
      <c r="Z99" s="27"/>
      <c r="AA99" s="27" t="n">
        <v>-10414.7172579864</v>
      </c>
      <c r="AB99" s="0" t="n">
        <v>-10535.4418041592</v>
      </c>
      <c r="AC99" s="0" t="n">
        <v>120.724546172802</v>
      </c>
    </row>
    <row r="100" customFormat="false" ht="12.75" hidden="false" customHeight="false" outlineLevel="0" collapsed="false">
      <c r="A100" s="34" t="n">
        <v>39448</v>
      </c>
      <c r="C100" s="27" t="n">
        <v>-3086.14042915839</v>
      </c>
      <c r="D100" s="27" t="n">
        <v>-3120.19080422734</v>
      </c>
      <c r="E100" s="27" t="n">
        <v>34.0503750689495</v>
      </c>
      <c r="F100" s="27"/>
      <c r="G100" s="27" t="n">
        <v>4149.27703928978</v>
      </c>
      <c r="H100" s="27" t="n">
        <v>4199.37395357255</v>
      </c>
      <c r="I100" s="27" t="n">
        <v>-50.096914282768</v>
      </c>
      <c r="J100" s="27"/>
      <c r="K100" s="27" t="n">
        <v>1804.49207234245</v>
      </c>
      <c r="L100" s="27" t="n">
        <v>1826.27887611961</v>
      </c>
      <c r="M100" s="27" t="n">
        <v>-21.78680377716</v>
      </c>
      <c r="N100" s="27"/>
      <c r="O100" s="27" t="n">
        <v>1316.65168948439</v>
      </c>
      <c r="P100" s="27" t="n">
        <v>1332.54847974539</v>
      </c>
      <c r="Q100" s="27" t="n">
        <v>-15.896790261</v>
      </c>
      <c r="R100" s="27"/>
      <c r="S100" s="27" t="n">
        <v>0</v>
      </c>
      <c r="T100" s="27" t="n">
        <v>0</v>
      </c>
      <c r="U100" s="27" t="n">
        <v>0</v>
      </c>
      <c r="V100" s="27"/>
      <c r="W100" s="27" t="n">
        <v>0</v>
      </c>
      <c r="X100" s="27" t="n">
        <v>0</v>
      </c>
      <c r="Y100" s="27" t="n">
        <v>0</v>
      </c>
      <c r="Z100" s="27"/>
      <c r="AA100" s="27" t="n">
        <v>-10356.561230275</v>
      </c>
      <c r="AB100" s="0" t="n">
        <v>-10478.3921136649</v>
      </c>
      <c r="AC100" s="0" t="n">
        <v>121.830883389877</v>
      </c>
    </row>
    <row r="101" customFormat="false" ht="12.75" hidden="false" customHeight="false" outlineLevel="0" collapsed="false">
      <c r="A101" s="34" t="n">
        <v>39479</v>
      </c>
      <c r="C101" s="27" t="n">
        <v>-3332.8237953026</v>
      </c>
      <c r="D101" s="27" t="n">
        <v>-3370.44345642996</v>
      </c>
      <c r="E101" s="27" t="n">
        <v>37.6196611273599</v>
      </c>
      <c r="F101" s="27"/>
      <c r="G101" s="27" t="n">
        <v>3452.53746139889</v>
      </c>
      <c r="H101" s="27" t="n">
        <v>3494.8155821353</v>
      </c>
      <c r="I101" s="27" t="n">
        <v>-42.2781207364083</v>
      </c>
      <c r="J101" s="27"/>
      <c r="K101" s="27" t="n">
        <v>2175.47410173713</v>
      </c>
      <c r="L101" s="27" t="n">
        <v>2202.11391600721</v>
      </c>
      <c r="M101" s="27" t="n">
        <v>-26.6398142700737</v>
      </c>
      <c r="N101" s="27"/>
      <c r="O101" s="27" t="n">
        <v>1337.57793775805</v>
      </c>
      <c r="P101" s="27" t="n">
        <v>1353.9572767744</v>
      </c>
      <c r="Q101" s="27" t="n">
        <v>-16.3793390163501</v>
      </c>
      <c r="R101" s="27"/>
      <c r="S101" s="27" t="n">
        <v>0</v>
      </c>
      <c r="T101" s="27" t="n">
        <v>0</v>
      </c>
      <c r="U101" s="27" t="n">
        <v>0</v>
      </c>
      <c r="V101" s="27"/>
      <c r="W101" s="27" t="n">
        <v>0</v>
      </c>
      <c r="X101" s="27" t="n">
        <v>0</v>
      </c>
      <c r="Y101" s="27" t="n">
        <v>0</v>
      </c>
      <c r="Z101" s="27"/>
      <c r="AA101" s="27" t="n">
        <v>-10298.4132961967</v>
      </c>
      <c r="AB101" s="0" t="n">
        <v>-10421.3302313469</v>
      </c>
      <c r="AC101" s="0" t="n">
        <v>122.916935150191</v>
      </c>
    </row>
    <row r="102" customFormat="false" ht="12.75" hidden="false" customHeight="false" outlineLevel="0" collapsed="false">
      <c r="A102" s="34" t="n">
        <v>39508</v>
      </c>
      <c r="C102" s="27" t="n">
        <v>-4171.08968730456</v>
      </c>
      <c r="D102" s="27" t="n">
        <v>-4219.66177924506</v>
      </c>
      <c r="E102" s="27" t="n">
        <v>48.5720919405076</v>
      </c>
      <c r="F102" s="27"/>
      <c r="G102" s="27" t="n">
        <v>3077.36743810366</v>
      </c>
      <c r="H102" s="27" t="n">
        <v>3115.54609251731</v>
      </c>
      <c r="I102" s="27" t="n">
        <v>-38.1786544136485</v>
      </c>
      <c r="J102" s="27"/>
      <c r="K102" s="27" t="n">
        <v>1566.65934717861</v>
      </c>
      <c r="L102" s="27" t="n">
        <v>1586.09574760946</v>
      </c>
      <c r="M102" s="27" t="n">
        <v>-19.4364004308486</v>
      </c>
      <c r="N102" s="27"/>
      <c r="O102" s="27" t="n">
        <v>1428.91085296926</v>
      </c>
      <c r="P102" s="27" t="n">
        <v>1446.63830825066</v>
      </c>
      <c r="Q102" s="27" t="n">
        <v>-17.7274552813999</v>
      </c>
      <c r="R102" s="27"/>
      <c r="S102" s="27" t="n">
        <v>0</v>
      </c>
      <c r="T102" s="27" t="n">
        <v>0</v>
      </c>
      <c r="U102" s="27" t="n">
        <v>0</v>
      </c>
      <c r="V102" s="27"/>
      <c r="W102" s="27" t="n">
        <v>0</v>
      </c>
      <c r="X102" s="27" t="n">
        <v>0</v>
      </c>
      <c r="Y102" s="27" t="n">
        <v>0</v>
      </c>
      <c r="Z102" s="27"/>
      <c r="AA102" s="27" t="n">
        <v>-10244.0273255561</v>
      </c>
      <c r="AB102" s="0" t="n">
        <v>-10367.9419276225</v>
      </c>
      <c r="AC102" s="0" t="n">
        <v>123.914602066405</v>
      </c>
    </row>
    <row r="103" customFormat="false" ht="12.75" hidden="false" customHeight="false" outlineLevel="0" collapsed="false">
      <c r="A103" s="34" t="n">
        <v>39539</v>
      </c>
      <c r="C103" s="27" t="n">
        <v>-4658.31632764256</v>
      </c>
      <c r="D103" s="27" t="n">
        <v>-4713.75147099169</v>
      </c>
      <c r="E103" s="27" t="n">
        <v>55.4351433491265</v>
      </c>
      <c r="F103" s="27"/>
      <c r="G103" s="27" t="n">
        <v>3077.58989847068</v>
      </c>
      <c r="H103" s="27" t="n">
        <v>3116.30004168151</v>
      </c>
      <c r="I103" s="27" t="n">
        <v>-38.7101432108334</v>
      </c>
      <c r="J103" s="27"/>
      <c r="K103" s="27" t="n">
        <v>960.928249710369</v>
      </c>
      <c r="L103" s="27" t="n">
        <v>973.014873136091</v>
      </c>
      <c r="M103" s="27" t="n">
        <v>-12.0866234257219</v>
      </c>
      <c r="N103" s="27"/>
      <c r="O103" s="27" t="n">
        <v>1489.07068326309</v>
      </c>
      <c r="P103" s="27" t="n">
        <v>1507.8003195375</v>
      </c>
      <c r="Q103" s="27" t="n">
        <v>-18.72963627441</v>
      </c>
      <c r="R103" s="27"/>
      <c r="S103" s="27" t="n">
        <v>0</v>
      </c>
      <c r="T103" s="27" t="n">
        <v>0</v>
      </c>
      <c r="U103" s="27" t="n">
        <v>0</v>
      </c>
      <c r="V103" s="27"/>
      <c r="W103" s="27" t="n">
        <v>0</v>
      </c>
      <c r="X103" s="27" t="n">
        <v>0</v>
      </c>
      <c r="Y103" s="27" t="n">
        <v>0</v>
      </c>
      <c r="Z103" s="27"/>
      <c r="AA103" s="27" t="n">
        <v>-10185.9051590867</v>
      </c>
      <c r="AB103" s="0" t="n">
        <v>-10310.8667053468</v>
      </c>
      <c r="AC103" s="0" t="n">
        <v>124.961546260092</v>
      </c>
    </row>
    <row r="104" customFormat="false" ht="12.75" hidden="false" customHeight="false" outlineLevel="0" collapsed="false">
      <c r="A104" s="34" t="n">
        <v>39569</v>
      </c>
      <c r="C104" s="27" t="n">
        <v>-5379.45305762256</v>
      </c>
      <c r="D104" s="27" t="n">
        <v>-5444.87039210492</v>
      </c>
      <c r="E104" s="27" t="n">
        <v>65.4173344823603</v>
      </c>
      <c r="F104" s="27"/>
      <c r="G104" s="27" t="n">
        <v>2510.91499814478</v>
      </c>
      <c r="H104" s="27" t="n">
        <v>2542.91483370505</v>
      </c>
      <c r="I104" s="27" t="n">
        <v>-31.9998355602729</v>
      </c>
      <c r="J104" s="27"/>
      <c r="K104" s="27" t="n">
        <v>765.065237734086</v>
      </c>
      <c r="L104" s="27" t="n">
        <v>774.815453021524</v>
      </c>
      <c r="M104" s="27" t="n">
        <v>-9.7502152874381</v>
      </c>
      <c r="N104" s="27"/>
      <c r="O104" s="27" t="n">
        <v>1474.24217727037</v>
      </c>
      <c r="P104" s="27" t="n">
        <v>1493.0303510172</v>
      </c>
      <c r="Q104" s="27" t="n">
        <v>-18.7881737468301</v>
      </c>
      <c r="R104" s="27"/>
      <c r="S104" s="27" t="n">
        <v>0</v>
      </c>
      <c r="T104" s="27" t="n">
        <v>0</v>
      </c>
      <c r="U104" s="27" t="n">
        <v>0</v>
      </c>
      <c r="V104" s="27"/>
      <c r="W104" s="27" t="n">
        <v>0</v>
      </c>
      <c r="X104" s="27" t="n">
        <v>0</v>
      </c>
      <c r="Y104" s="27" t="n">
        <v>0</v>
      </c>
      <c r="Z104" s="27"/>
      <c r="AA104" s="27" t="n">
        <v>-10129.6754707718</v>
      </c>
      <c r="AB104" s="0" t="n">
        <v>-10255.6310298487</v>
      </c>
      <c r="AC104" s="0" t="n">
        <v>125.955559076901</v>
      </c>
    </row>
    <row r="105" customFormat="false" ht="12.75" hidden="false" customHeight="false" outlineLevel="0" collapsed="false">
      <c r="A105" s="34" t="n">
        <v>39600</v>
      </c>
      <c r="C105" s="27" t="n">
        <v>-5264.14621390422</v>
      </c>
      <c r="D105" s="27" t="n">
        <v>-5329.01610884456</v>
      </c>
      <c r="E105" s="27" t="n">
        <v>64.8698949403406</v>
      </c>
      <c r="F105" s="27"/>
      <c r="G105" s="27" t="n">
        <v>3364.35445962383</v>
      </c>
      <c r="H105" s="27" t="n">
        <v>3407.80852382613</v>
      </c>
      <c r="I105" s="27" t="n">
        <v>-43.4540642023007</v>
      </c>
      <c r="J105" s="27"/>
      <c r="K105" s="27" t="n">
        <v>0</v>
      </c>
      <c r="L105" s="27" t="n">
        <v>0</v>
      </c>
      <c r="M105" s="27" t="n">
        <v>0</v>
      </c>
      <c r="N105" s="27"/>
      <c r="O105" s="27" t="n">
        <v>1443.09234610177</v>
      </c>
      <c r="P105" s="27" t="n">
        <v>1461.73135343881</v>
      </c>
      <c r="Q105" s="27" t="n">
        <v>-18.6390073370399</v>
      </c>
      <c r="R105" s="27"/>
      <c r="S105" s="27" t="n">
        <v>0</v>
      </c>
      <c r="T105" s="27" t="n">
        <v>0</v>
      </c>
      <c r="U105" s="27" t="n">
        <v>0</v>
      </c>
      <c r="V105" s="27"/>
      <c r="W105" s="27" t="n">
        <v>0</v>
      </c>
      <c r="X105" s="27" t="n">
        <v>0</v>
      </c>
      <c r="Y105" s="27" t="n">
        <v>0</v>
      </c>
      <c r="Z105" s="27"/>
      <c r="AA105" s="27" t="n">
        <v>-10071.5930196298</v>
      </c>
      <c r="AB105" s="0" t="n">
        <v>-10198.5559861095</v>
      </c>
      <c r="AC105" s="0" t="n">
        <v>126.962966479681</v>
      </c>
    </row>
    <row r="106" customFormat="false" ht="12.75" hidden="false" customHeight="false" outlineLevel="0" collapsed="false">
      <c r="A106" s="34" t="n">
        <v>39630</v>
      </c>
      <c r="C106" s="27" t="n">
        <v>-6472.44391301765</v>
      </c>
      <c r="D106" s="27" t="n">
        <v>-6554.01308682252</v>
      </c>
      <c r="E106" s="27" t="n">
        <v>81.5691738048772</v>
      </c>
      <c r="F106" s="27"/>
      <c r="G106" s="27" t="n">
        <v>2119.36375865634</v>
      </c>
      <c r="H106" s="27" t="n">
        <v>2147.0896333094</v>
      </c>
      <c r="I106" s="27" t="n">
        <v>-27.7258746530588</v>
      </c>
      <c r="J106" s="27"/>
      <c r="K106" s="27" t="n">
        <v>0</v>
      </c>
      <c r="L106" s="27" t="n">
        <v>0</v>
      </c>
      <c r="M106" s="27" t="n">
        <v>0</v>
      </c>
      <c r="N106" s="27"/>
      <c r="O106" s="27" t="n">
        <v>1423.60062729861</v>
      </c>
      <c r="P106" s="27" t="n">
        <v>1442.22441115227</v>
      </c>
      <c r="Q106" s="27" t="n">
        <v>-18.6237838536599</v>
      </c>
      <c r="R106" s="27"/>
      <c r="S106" s="27" t="n">
        <v>0</v>
      </c>
      <c r="T106" s="27" t="n">
        <v>0</v>
      </c>
      <c r="U106" s="27" t="n">
        <v>0</v>
      </c>
      <c r="V106" s="27"/>
      <c r="W106" s="27" t="n">
        <v>0</v>
      </c>
      <c r="X106" s="27" t="n">
        <v>0</v>
      </c>
      <c r="Y106" s="27" t="n">
        <v>0</v>
      </c>
      <c r="Z106" s="27"/>
      <c r="AA106" s="27" t="n">
        <v>-10015.4082989726</v>
      </c>
      <c r="AB106" s="0" t="n">
        <v>-10143.3271312842</v>
      </c>
      <c r="AC106" s="0" t="n">
        <v>127.918832311596</v>
      </c>
    </row>
    <row r="107" customFormat="false" ht="12.75" hidden="false" customHeight="false" outlineLevel="0" collapsed="false">
      <c r="A107" s="34" t="n">
        <v>39661</v>
      </c>
      <c r="C107" s="27" t="n">
        <v>-5129.35282752199</v>
      </c>
      <c r="D107" s="27" t="n">
        <v>-5194.24997716191</v>
      </c>
      <c r="E107" s="27" t="n">
        <v>64.8971496399117</v>
      </c>
      <c r="F107" s="27"/>
      <c r="G107" s="27" t="n">
        <v>3424.50311229617</v>
      </c>
      <c r="H107" s="27" t="n">
        <v>3469.89086272107</v>
      </c>
      <c r="I107" s="27" t="n">
        <v>-45.3877504248985</v>
      </c>
      <c r="J107" s="27"/>
      <c r="K107" s="27" t="n">
        <v>0</v>
      </c>
      <c r="L107" s="27" t="n">
        <v>0</v>
      </c>
      <c r="M107" s="27" t="n">
        <v>0</v>
      </c>
      <c r="N107" s="27"/>
      <c r="O107" s="27" t="n">
        <v>1403.52308198464</v>
      </c>
      <c r="P107" s="27" t="n">
        <v>1422.12512533861</v>
      </c>
      <c r="Q107" s="27" t="n">
        <v>-18.60204335397</v>
      </c>
      <c r="R107" s="27"/>
      <c r="S107" s="27" t="n">
        <v>0</v>
      </c>
      <c r="T107" s="27" t="n">
        <v>0</v>
      </c>
      <c r="U107" s="27" t="n">
        <v>0</v>
      </c>
      <c r="V107" s="27"/>
      <c r="W107" s="27" t="n">
        <v>0</v>
      </c>
      <c r="X107" s="27" t="n">
        <v>0</v>
      </c>
      <c r="Y107" s="27" t="n">
        <v>0</v>
      </c>
      <c r="Z107" s="27"/>
      <c r="AA107" s="27" t="n">
        <v>-9957.3790218028</v>
      </c>
      <c r="AB107" s="0" t="n">
        <v>-10086.2659652216</v>
      </c>
      <c r="AC107" s="0" t="n">
        <v>128.88694341878</v>
      </c>
    </row>
    <row r="108" customFormat="false" ht="12.75" hidden="false" customHeight="false" outlineLevel="0" collapsed="false">
      <c r="A108" s="34" t="n">
        <v>39692</v>
      </c>
      <c r="C108" s="27" t="n">
        <v>-6210.09594384033</v>
      </c>
      <c r="D108" s="27" t="n">
        <v>-6290.40085688328</v>
      </c>
      <c r="E108" s="27" t="n">
        <v>80.3049130429436</v>
      </c>
      <c r="F108" s="27"/>
      <c r="G108" s="27" t="n">
        <v>2283.24271687752</v>
      </c>
      <c r="H108" s="27" t="n">
        <v>2313.89624362021</v>
      </c>
      <c r="I108" s="27" t="n">
        <v>-30.6535267426902</v>
      </c>
      <c r="J108" s="27"/>
      <c r="K108" s="27" t="n">
        <v>0</v>
      </c>
      <c r="L108" s="27" t="n">
        <v>0</v>
      </c>
      <c r="M108" s="27" t="n">
        <v>0</v>
      </c>
      <c r="N108" s="27"/>
      <c r="O108" s="27" t="n">
        <v>1406.04320807486</v>
      </c>
      <c r="P108" s="27" t="n">
        <v>1424.9199498078</v>
      </c>
      <c r="Q108" s="27" t="n">
        <v>-18.87674173294</v>
      </c>
      <c r="R108" s="27"/>
      <c r="S108" s="27" t="n">
        <v>0</v>
      </c>
      <c r="T108" s="27" t="n">
        <v>0</v>
      </c>
      <c r="U108" s="27" t="n">
        <v>0</v>
      </c>
      <c r="V108" s="27"/>
      <c r="W108" s="27" t="n">
        <v>0</v>
      </c>
      <c r="X108" s="27" t="n">
        <v>0</v>
      </c>
      <c r="Y108" s="27" t="n">
        <v>0</v>
      </c>
      <c r="Z108" s="27"/>
      <c r="AA108" s="27" t="n">
        <v>-9899.38186879271</v>
      </c>
      <c r="AB108" s="0" t="n">
        <v>-10029.2170503113</v>
      </c>
      <c r="AC108" s="0" t="n">
        <v>129.835181518574</v>
      </c>
    </row>
    <row r="109" customFormat="false" ht="12.75" hidden="false" customHeight="false" outlineLevel="0" collapsed="false">
      <c r="A109" s="34" t="n">
        <v>39722</v>
      </c>
      <c r="C109" s="27" t="n">
        <v>-5661.33396807504</v>
      </c>
      <c r="D109" s="27" t="n">
        <v>-5735.22898864823</v>
      </c>
      <c r="E109" s="27" t="n">
        <v>73.8950205731835</v>
      </c>
      <c r="F109" s="27"/>
      <c r="G109" s="27" t="n">
        <v>2777.79572483246</v>
      </c>
      <c r="H109" s="27" t="n">
        <v>2815.55007308468</v>
      </c>
      <c r="I109" s="27" t="n">
        <v>-37.7543482522201</v>
      </c>
      <c r="J109" s="27"/>
      <c r="K109" s="27" t="n">
        <v>0</v>
      </c>
      <c r="L109" s="27" t="n">
        <v>0</v>
      </c>
      <c r="M109" s="27" t="n">
        <v>0</v>
      </c>
      <c r="N109" s="27"/>
      <c r="O109" s="27" t="n">
        <v>1404.15969420079</v>
      </c>
      <c r="P109" s="27" t="n">
        <v>1423.24429917108</v>
      </c>
      <c r="Q109" s="27" t="n">
        <v>-19.08460497029</v>
      </c>
      <c r="R109" s="27"/>
      <c r="S109" s="27" t="n">
        <v>0</v>
      </c>
      <c r="T109" s="27" t="n">
        <v>0</v>
      </c>
      <c r="U109" s="27" t="n">
        <v>0</v>
      </c>
      <c r="V109" s="27"/>
      <c r="W109" s="27" t="n">
        <v>0</v>
      </c>
      <c r="X109" s="27" t="n">
        <v>0</v>
      </c>
      <c r="Y109" s="27" t="n">
        <v>0</v>
      </c>
      <c r="Z109" s="27"/>
      <c r="AA109" s="27" t="n">
        <v>-9843.28938710829</v>
      </c>
      <c r="AB109" s="0" t="n">
        <v>-9974.02336090399</v>
      </c>
      <c r="AC109" s="0" t="n">
        <v>130.733973795694</v>
      </c>
    </row>
    <row r="110" customFormat="false" ht="12.75" hidden="false" customHeight="false" outlineLevel="0" collapsed="false">
      <c r="A110" s="34" t="n">
        <v>39753</v>
      </c>
      <c r="C110" s="27" t="n">
        <v>-5972.29679945209</v>
      </c>
      <c r="D110" s="27" t="n">
        <v>-6051.46077675107</v>
      </c>
      <c r="E110" s="27" t="n">
        <v>79.1639772989729</v>
      </c>
      <c r="F110" s="27"/>
      <c r="G110" s="27" t="n">
        <v>2481.46020015892</v>
      </c>
      <c r="H110" s="27" t="n">
        <v>2515.61258116671</v>
      </c>
      <c r="I110" s="27" t="n">
        <v>-34.1523810077897</v>
      </c>
      <c r="J110" s="27"/>
      <c r="K110" s="27" t="n">
        <v>0</v>
      </c>
      <c r="L110" s="27" t="n">
        <v>0</v>
      </c>
      <c r="M110" s="27" t="n">
        <v>0</v>
      </c>
      <c r="N110" s="27"/>
      <c r="O110" s="27" t="n">
        <v>1331.6083712003</v>
      </c>
      <c r="P110" s="27" t="n">
        <v>1349.93532097104</v>
      </c>
      <c r="Q110" s="27" t="n">
        <v>-18.3269497707399</v>
      </c>
      <c r="R110" s="27"/>
      <c r="S110" s="27" t="n">
        <v>0</v>
      </c>
      <c r="T110" s="27" t="n">
        <v>0</v>
      </c>
      <c r="U110" s="27" t="n">
        <v>0</v>
      </c>
      <c r="V110" s="27"/>
      <c r="W110" s="27" t="n">
        <v>0</v>
      </c>
      <c r="X110" s="27" t="n">
        <v>0</v>
      </c>
      <c r="Y110" s="27" t="n">
        <v>0</v>
      </c>
      <c r="Z110" s="27"/>
      <c r="AA110" s="27" t="n">
        <v>-9785.36537081131</v>
      </c>
      <c r="AB110" s="0" t="n">
        <v>-9917.00867888882</v>
      </c>
      <c r="AC110" s="0" t="n">
        <v>131.643308077502</v>
      </c>
    </row>
    <row r="111" customFormat="false" ht="12.75" hidden="false" customHeight="false" outlineLevel="0" collapsed="false">
      <c r="A111" s="34" t="n">
        <v>39783</v>
      </c>
      <c r="C111" s="27" t="n">
        <v>-5333.03132092657</v>
      </c>
      <c r="D111" s="27" t="n">
        <v>-5404.29963259295</v>
      </c>
      <c r="E111" s="27" t="n">
        <v>71.2683116663748</v>
      </c>
      <c r="F111" s="27"/>
      <c r="G111" s="27" t="n">
        <v>3177.922506385</v>
      </c>
      <c r="H111" s="27" t="n">
        <v>3222.18775323613</v>
      </c>
      <c r="I111" s="27" t="n">
        <v>-44.2652468511301</v>
      </c>
      <c r="J111" s="27"/>
      <c r="K111" s="27" t="n">
        <v>0</v>
      </c>
      <c r="L111" s="27" t="n">
        <v>0</v>
      </c>
      <c r="M111" s="27" t="n">
        <v>0</v>
      </c>
      <c r="N111" s="27"/>
      <c r="O111" s="27" t="n">
        <v>1218.39615574273</v>
      </c>
      <c r="P111" s="27" t="n">
        <v>1235.36718209346</v>
      </c>
      <c r="Q111" s="27" t="n">
        <v>-16.9710263507302</v>
      </c>
      <c r="R111" s="27"/>
      <c r="S111" s="27" t="n">
        <v>0</v>
      </c>
      <c r="T111" s="27" t="n">
        <v>0</v>
      </c>
      <c r="U111" s="27" t="n">
        <v>0</v>
      </c>
      <c r="V111" s="27"/>
      <c r="W111" s="27" t="n">
        <v>0</v>
      </c>
      <c r="X111" s="27" t="n">
        <v>0</v>
      </c>
      <c r="Y111" s="27" t="n">
        <v>0</v>
      </c>
      <c r="Z111" s="27"/>
      <c r="AA111" s="27" t="n">
        <v>-9729.3499830543</v>
      </c>
      <c r="AB111" s="0" t="n">
        <v>-9861.85456792254</v>
      </c>
      <c r="AC111" s="0" t="n">
        <v>132.504584868235</v>
      </c>
    </row>
    <row r="112" customFormat="false" ht="12.75" hidden="false" customHeight="false" outlineLevel="0" collapsed="false">
      <c r="A112" s="34" t="n">
        <v>39814</v>
      </c>
      <c r="C112" s="27" t="n">
        <v>-5631.08552781644</v>
      </c>
      <c r="D112" s="27" t="n">
        <v>-5707.48896929858</v>
      </c>
      <c r="E112" s="27" t="n">
        <v>76.4034414821435</v>
      </c>
      <c r="F112" s="27"/>
      <c r="G112" s="27" t="n">
        <v>2850.67957224312</v>
      </c>
      <c r="H112" s="27" t="n">
        <v>2890.87545130012</v>
      </c>
      <c r="I112" s="27" t="n">
        <v>-40.1958790569997</v>
      </c>
      <c r="J112" s="27"/>
      <c r="K112" s="27" t="n">
        <v>0</v>
      </c>
      <c r="L112" s="27" t="n">
        <v>0</v>
      </c>
      <c r="M112" s="27" t="n">
        <v>0</v>
      </c>
      <c r="N112" s="27"/>
      <c r="O112" s="27" t="n">
        <v>1189.74701091425</v>
      </c>
      <c r="P112" s="27" t="n">
        <v>1206.5229851152</v>
      </c>
      <c r="Q112" s="27" t="n">
        <v>-16.77597420095</v>
      </c>
      <c r="R112" s="27"/>
      <c r="S112" s="27" t="n">
        <v>0</v>
      </c>
      <c r="T112" s="27" t="n">
        <v>0</v>
      </c>
      <c r="U112" s="27" t="n">
        <v>0</v>
      </c>
      <c r="V112" s="27"/>
      <c r="W112" s="27" t="n">
        <v>0</v>
      </c>
      <c r="X112" s="27" t="n">
        <v>0</v>
      </c>
      <c r="Y112" s="27" t="n">
        <v>0</v>
      </c>
      <c r="Z112" s="27"/>
      <c r="AA112" s="27" t="n">
        <v>-9671.51211097381</v>
      </c>
      <c r="AB112" s="0" t="n">
        <v>-9804.8874057139</v>
      </c>
      <c r="AC112" s="0" t="n">
        <v>133.375294740094</v>
      </c>
    </row>
    <row r="113" customFormat="false" ht="12.75" hidden="false" customHeight="false" outlineLevel="0" collapsed="false">
      <c r="A113" s="34" t="n">
        <v>39845</v>
      </c>
      <c r="C113" s="27" t="n">
        <v>-5946.49397333166</v>
      </c>
      <c r="D113" s="27" t="n">
        <v>-6028.38219590774</v>
      </c>
      <c r="E113" s="27" t="n">
        <v>81.8882225760735</v>
      </c>
      <c r="F113" s="27"/>
      <c r="G113" s="27" t="n">
        <v>2457.5596461054</v>
      </c>
      <c r="H113" s="27" t="n">
        <v>2492.6336513891</v>
      </c>
      <c r="I113" s="27" t="n">
        <v>-35.0740052837</v>
      </c>
      <c r="J113" s="27"/>
      <c r="K113" s="27" t="n">
        <v>0</v>
      </c>
      <c r="L113" s="27" t="n">
        <v>0</v>
      </c>
      <c r="M113" s="27" t="n">
        <v>0</v>
      </c>
      <c r="N113" s="27"/>
      <c r="O113" s="27" t="n">
        <v>1209.66932275263</v>
      </c>
      <c r="P113" s="27" t="n">
        <v>1226.93358255809</v>
      </c>
      <c r="Q113" s="27" t="n">
        <v>-17.2642598054599</v>
      </c>
      <c r="R113" s="27"/>
      <c r="S113" s="27" t="n">
        <v>0</v>
      </c>
      <c r="T113" s="27" t="n">
        <v>0</v>
      </c>
      <c r="U113" s="27" t="n">
        <v>0</v>
      </c>
      <c r="V113" s="27"/>
      <c r="W113" s="27" t="n">
        <v>0</v>
      </c>
      <c r="X113" s="27" t="n">
        <v>0</v>
      </c>
      <c r="Y113" s="27" t="n">
        <v>0</v>
      </c>
      <c r="Z113" s="27"/>
      <c r="AA113" s="27" t="n">
        <v>-9613.72294218969</v>
      </c>
      <c r="AB113" s="0" t="n">
        <v>-9747.94942985493</v>
      </c>
      <c r="AC113" s="0" t="n">
        <v>134.226487665233</v>
      </c>
    </row>
    <row r="114" customFormat="false" ht="12.75" hidden="false" customHeight="false" outlineLevel="0" collapsed="false">
      <c r="A114" s="34" t="n">
        <v>39873</v>
      </c>
      <c r="C114" s="27" t="n">
        <v>-5790.14095793424</v>
      </c>
      <c r="D114" s="27" t="n">
        <v>-5870.71030427156</v>
      </c>
      <c r="E114" s="27" t="n">
        <v>80.5693463373236</v>
      </c>
      <c r="F114" s="27"/>
      <c r="G114" s="27" t="n">
        <v>2477.70769213298</v>
      </c>
      <c r="H114" s="27" t="n">
        <v>2513.45281298113</v>
      </c>
      <c r="I114" s="27" t="n">
        <v>-35.7451208481502</v>
      </c>
      <c r="J114" s="27"/>
      <c r="K114" s="27" t="n">
        <v>0</v>
      </c>
      <c r="L114" s="27" t="n">
        <v>0</v>
      </c>
      <c r="M114" s="27" t="n">
        <v>0</v>
      </c>
      <c r="N114" s="27"/>
      <c r="O114" s="27" t="n">
        <v>1293.7222190023</v>
      </c>
      <c r="P114" s="27" t="n">
        <v>1312.38634843492</v>
      </c>
      <c r="Q114" s="27" t="n">
        <v>-18.6641294326198</v>
      </c>
      <c r="R114" s="27"/>
      <c r="S114" s="27" t="n">
        <v>0</v>
      </c>
      <c r="T114" s="27" t="n">
        <v>0</v>
      </c>
      <c r="U114" s="27" t="n">
        <v>0</v>
      </c>
      <c r="V114" s="27"/>
      <c r="W114" s="27" t="n">
        <v>0</v>
      </c>
      <c r="X114" s="27" t="n">
        <v>0</v>
      </c>
      <c r="Y114" s="27" t="n">
        <v>0</v>
      </c>
      <c r="Z114" s="27"/>
      <c r="AA114" s="27" t="n">
        <v>-9561.57086906952</v>
      </c>
      <c r="AB114" s="0" t="n">
        <v>-9696.54946568761</v>
      </c>
      <c r="AC114" s="0" t="n">
        <v>134.978596618093</v>
      </c>
    </row>
    <row r="115" customFormat="false" ht="12.75" hidden="false" customHeight="false" outlineLevel="0" collapsed="false">
      <c r="A115" s="34" t="n">
        <v>39904</v>
      </c>
      <c r="C115" s="27" t="n">
        <v>-5661.02663770278</v>
      </c>
      <c r="D115" s="27" t="n">
        <v>-5740.81391530315</v>
      </c>
      <c r="E115" s="27" t="n">
        <v>79.787277600376</v>
      </c>
      <c r="F115" s="27"/>
      <c r="G115" s="27" t="n">
        <v>2496.2598270085</v>
      </c>
      <c r="H115" s="27" t="n">
        <v>2532.74317491616</v>
      </c>
      <c r="I115" s="27" t="n">
        <v>-36.4833479076601</v>
      </c>
      <c r="J115" s="27"/>
      <c r="K115" s="27" t="n">
        <v>0</v>
      </c>
      <c r="L115" s="27" t="n">
        <v>0</v>
      </c>
      <c r="M115" s="27" t="n">
        <v>0</v>
      </c>
      <c r="N115" s="27"/>
      <c r="O115" s="27" t="n">
        <v>1350.10194044564</v>
      </c>
      <c r="P115" s="27" t="n">
        <v>1369.83395642857</v>
      </c>
      <c r="Q115" s="27" t="n">
        <v>-19.7320159829301</v>
      </c>
      <c r="R115" s="27"/>
      <c r="S115" s="27" t="n">
        <v>0</v>
      </c>
      <c r="T115" s="27" t="n">
        <v>0</v>
      </c>
      <c r="U115" s="27" t="n">
        <v>0</v>
      </c>
      <c r="V115" s="27"/>
      <c r="W115" s="27" t="n">
        <v>0</v>
      </c>
      <c r="X115" s="27" t="n">
        <v>0</v>
      </c>
      <c r="Y115" s="27" t="n">
        <v>0</v>
      </c>
      <c r="Z115" s="27"/>
      <c r="AA115" s="27" t="n">
        <v>-9507.38840515692</v>
      </c>
      <c r="AB115" s="0" t="n">
        <v>-9643.39104664789</v>
      </c>
      <c r="AC115" s="0" t="n">
        <v>136.002641490966</v>
      </c>
    </row>
    <row r="116" customFormat="false" ht="12.75" hidden="false" customHeight="false" outlineLevel="0" collapsed="false">
      <c r="A116" s="34" t="n">
        <v>39934</v>
      </c>
      <c r="C116" s="27" t="n">
        <v>-6096.1286089372</v>
      </c>
      <c r="D116" s="27" t="n">
        <v>-6183.15304946735</v>
      </c>
      <c r="E116" s="27" t="n">
        <v>87.0244405301501</v>
      </c>
      <c r="F116" s="27"/>
      <c r="G116" s="27" t="n">
        <v>2023.50036318525</v>
      </c>
      <c r="H116" s="27" t="n">
        <v>2053.35876624279</v>
      </c>
      <c r="I116" s="27" t="n">
        <v>-29.8584030575398</v>
      </c>
      <c r="J116" s="27"/>
      <c r="K116" s="27" t="n">
        <v>0</v>
      </c>
      <c r="L116" s="27" t="n">
        <v>0</v>
      </c>
      <c r="M116" s="27" t="n">
        <v>0</v>
      </c>
      <c r="N116" s="27"/>
      <c r="O116" s="27" t="n">
        <v>1337.04544801336</v>
      </c>
      <c r="P116" s="27" t="n">
        <v>1356.77464728574</v>
      </c>
      <c r="Q116" s="27" t="n">
        <v>-19.7291992723799</v>
      </c>
      <c r="R116" s="27"/>
      <c r="S116" s="27" t="n">
        <v>0</v>
      </c>
      <c r="T116" s="27" t="n">
        <v>0</v>
      </c>
      <c r="U116" s="27" t="n">
        <v>0</v>
      </c>
      <c r="V116" s="27"/>
      <c r="W116" s="27" t="n">
        <v>0</v>
      </c>
      <c r="X116" s="27" t="n">
        <v>0</v>
      </c>
      <c r="Y116" s="27" t="n">
        <v>0</v>
      </c>
      <c r="Z116" s="27"/>
      <c r="AA116" s="27" t="n">
        <v>-9456.67442013581</v>
      </c>
      <c r="AB116" s="0" t="n">
        <v>-9593.28646299588</v>
      </c>
      <c r="AC116" s="0" t="n">
        <v>136.61204286007</v>
      </c>
    </row>
    <row r="117" customFormat="false" ht="12.75" hidden="false" customHeight="false" outlineLevel="0" collapsed="false">
      <c r="A117" s="34" t="n">
        <v>39965</v>
      </c>
      <c r="C117" s="27" t="n">
        <v>-5307.0699696163</v>
      </c>
      <c r="D117" s="27" t="n">
        <v>-5383.24035396934</v>
      </c>
      <c r="E117" s="27" t="n">
        <v>76.1703843530431</v>
      </c>
      <c r="F117" s="27"/>
      <c r="G117" s="27" t="n">
        <v>2788.54295175006</v>
      </c>
      <c r="H117" s="27" t="n">
        <v>2830.09355606492</v>
      </c>
      <c r="I117" s="27" t="n">
        <v>-41.5506043148598</v>
      </c>
      <c r="J117" s="27"/>
      <c r="K117" s="27" t="n">
        <v>0</v>
      </c>
      <c r="L117" s="27" t="n">
        <v>0</v>
      </c>
      <c r="M117" s="27" t="n">
        <v>0</v>
      </c>
      <c r="N117" s="27"/>
      <c r="O117" s="27" t="n">
        <v>1308.77756474156</v>
      </c>
      <c r="P117" s="27" t="n">
        <v>1328.27896732695</v>
      </c>
      <c r="Q117" s="27" t="n">
        <v>-19.50140258539</v>
      </c>
      <c r="R117" s="27"/>
      <c r="S117" s="27" t="n">
        <v>0</v>
      </c>
      <c r="T117" s="27" t="n">
        <v>0</v>
      </c>
      <c r="U117" s="27" t="n">
        <v>0</v>
      </c>
      <c r="V117" s="27"/>
      <c r="W117" s="27" t="n">
        <v>0</v>
      </c>
      <c r="X117" s="27" t="n">
        <v>0</v>
      </c>
      <c r="Y117" s="27" t="n">
        <v>0</v>
      </c>
      <c r="Z117" s="27"/>
      <c r="AA117" s="27" t="n">
        <v>-9404.39048610792</v>
      </c>
      <c r="AB117" s="0" t="n">
        <v>-9541.61287736121</v>
      </c>
      <c r="AC117" s="0" t="n">
        <v>137.222391253294</v>
      </c>
    </row>
    <row r="118" customFormat="false" ht="12.75" hidden="false" customHeight="false" outlineLevel="0" collapsed="false">
      <c r="A118" s="34" t="n">
        <v>39995</v>
      </c>
      <c r="C118" s="27" t="n">
        <v>-6365.85959742057</v>
      </c>
      <c r="D118" s="27" t="n">
        <v>-6458.7142784593</v>
      </c>
      <c r="E118" s="27" t="n">
        <v>92.8546810387343</v>
      </c>
      <c r="F118" s="27"/>
      <c r="G118" s="27" t="n">
        <v>1696.96583553195</v>
      </c>
      <c r="H118" s="27" t="n">
        <v>1722.48791646666</v>
      </c>
      <c r="I118" s="27" t="n">
        <v>-25.5220809347099</v>
      </c>
      <c r="J118" s="27"/>
      <c r="K118" s="27" t="n">
        <v>0</v>
      </c>
      <c r="L118" s="27" t="n">
        <v>0</v>
      </c>
      <c r="M118" s="27" t="n">
        <v>0</v>
      </c>
      <c r="N118" s="27"/>
      <c r="O118" s="27" t="n">
        <v>1291.08542669057</v>
      </c>
      <c r="P118" s="27" t="n">
        <v>1310.50313449804</v>
      </c>
      <c r="Q118" s="27" t="n">
        <v>-19.4177078074699</v>
      </c>
      <c r="R118" s="27"/>
      <c r="S118" s="27" t="n">
        <v>0</v>
      </c>
      <c r="T118" s="27" t="n">
        <v>0</v>
      </c>
      <c r="U118" s="27" t="n">
        <v>0</v>
      </c>
      <c r="V118" s="27"/>
      <c r="W118" s="27" t="n">
        <v>0</v>
      </c>
      <c r="X118" s="27" t="n">
        <v>0</v>
      </c>
      <c r="Y118" s="27" t="n">
        <v>0</v>
      </c>
      <c r="Z118" s="27"/>
      <c r="AA118" s="27" t="n">
        <v>-9353.91085964309</v>
      </c>
      <c r="AB118" s="0" t="n">
        <v>-9491.705329424</v>
      </c>
      <c r="AC118" s="0" t="n">
        <v>137.794469780914</v>
      </c>
    </row>
    <row r="119" customFormat="false" ht="12.75" hidden="false" customHeight="false" outlineLevel="0" collapsed="false">
      <c r="A119" s="34" t="n">
        <v>40026</v>
      </c>
      <c r="C119" s="27" t="n">
        <v>-5169.22529016871</v>
      </c>
      <c r="D119" s="27" t="n">
        <v>-5244.84512310797</v>
      </c>
      <c r="E119" s="27" t="n">
        <v>75.6198329392564</v>
      </c>
      <c r="F119" s="27"/>
      <c r="G119" s="27" t="n">
        <v>2859.77501673769</v>
      </c>
      <c r="H119" s="27" t="n">
        <v>2903.19552494577</v>
      </c>
      <c r="I119" s="27" t="n">
        <v>-43.4205082080803</v>
      </c>
      <c r="J119" s="27"/>
      <c r="K119" s="27" t="n">
        <v>0</v>
      </c>
      <c r="L119" s="27" t="n">
        <v>0</v>
      </c>
      <c r="M119" s="27" t="n">
        <v>0</v>
      </c>
      <c r="N119" s="27"/>
      <c r="O119" s="27" t="n">
        <v>1272.87106133789</v>
      </c>
      <c r="P119" s="27" t="n">
        <v>1292.19730485117</v>
      </c>
      <c r="Q119" s="27" t="n">
        <v>-19.3262435132799</v>
      </c>
      <c r="R119" s="27"/>
      <c r="S119" s="27" t="n">
        <v>0</v>
      </c>
      <c r="T119" s="27" t="n">
        <v>0</v>
      </c>
      <c r="U119" s="27" t="n">
        <v>0</v>
      </c>
      <c r="V119" s="27"/>
      <c r="W119" s="27" t="n">
        <v>0</v>
      </c>
      <c r="X119" s="27" t="n">
        <v>0</v>
      </c>
      <c r="Y119" s="27" t="n">
        <v>0</v>
      </c>
      <c r="Z119" s="27"/>
      <c r="AA119" s="27" t="n">
        <v>-9301.87136824429</v>
      </c>
      <c r="AB119" s="0" t="n">
        <v>-9440.23795290491</v>
      </c>
      <c r="AC119" s="0" t="n">
        <v>138.366584660616</v>
      </c>
    </row>
    <row r="120" customFormat="false" ht="12.75" hidden="false" customHeight="false" outlineLevel="0" collapsed="false">
      <c r="A120" s="34" t="n">
        <v>40057</v>
      </c>
      <c r="C120" s="27" t="n">
        <v>-5967.47906575165</v>
      </c>
      <c r="D120" s="27" t="n">
        <v>-6056.09168162911</v>
      </c>
      <c r="E120" s="27" t="n">
        <v>88.6126158774641</v>
      </c>
      <c r="F120" s="27"/>
      <c r="G120" s="27" t="n">
        <v>2006.99494291955</v>
      </c>
      <c r="H120" s="27" t="n">
        <v>2037.75392714647</v>
      </c>
      <c r="I120" s="27" t="n">
        <v>-30.7589842269199</v>
      </c>
      <c r="J120" s="27"/>
      <c r="K120" s="27" t="n">
        <v>0</v>
      </c>
      <c r="L120" s="27" t="n">
        <v>0</v>
      </c>
      <c r="M120" s="27" t="n">
        <v>0</v>
      </c>
      <c r="N120" s="27"/>
      <c r="O120" s="27" t="n">
        <v>1275.4838118974</v>
      </c>
      <c r="P120" s="27" t="n">
        <v>1295.03173681383</v>
      </c>
      <c r="Q120" s="27" t="n">
        <v>-19.54792491643</v>
      </c>
      <c r="R120" s="27"/>
      <c r="S120" s="27" t="n">
        <v>0</v>
      </c>
      <c r="T120" s="27" t="n">
        <v>0</v>
      </c>
      <c r="U120" s="27" t="n">
        <v>0</v>
      </c>
      <c r="V120" s="27"/>
      <c r="W120" s="27" t="n">
        <v>0</v>
      </c>
      <c r="X120" s="27" t="n">
        <v>0</v>
      </c>
      <c r="Y120" s="27" t="n">
        <v>0</v>
      </c>
      <c r="Z120" s="27"/>
      <c r="AA120" s="27" t="n">
        <v>-9249.9578205686</v>
      </c>
      <c r="AB120" s="0" t="n">
        <v>-9388.87734558941</v>
      </c>
      <c r="AC120" s="0" t="n">
        <v>138.919525020814</v>
      </c>
    </row>
    <row r="121" customFormat="false" ht="12.75" hidden="false" customHeight="false" outlineLevel="0" collapsed="false">
      <c r="A121" s="34" t="n">
        <v>40087</v>
      </c>
      <c r="C121" s="27" t="n">
        <v>110955.668649151</v>
      </c>
      <c r="D121" s="27" t="n">
        <v>112638.498533625</v>
      </c>
      <c r="E121" s="27" t="n">
        <v>-1682.82988447485</v>
      </c>
      <c r="F121" s="27"/>
      <c r="G121" s="27" t="n">
        <v>2441.30821992254</v>
      </c>
      <c r="H121" s="27" t="n">
        <v>2479.05904775036</v>
      </c>
      <c r="I121" s="27" t="n">
        <v>-37.7508278278201</v>
      </c>
      <c r="J121" s="27"/>
      <c r="K121" s="27" t="n">
        <v>0</v>
      </c>
      <c r="L121" s="27" t="n">
        <v>0</v>
      </c>
      <c r="M121" s="27" t="n">
        <v>0</v>
      </c>
      <c r="N121" s="27"/>
      <c r="O121" s="27" t="n">
        <v>1273.98433412896</v>
      </c>
      <c r="P121" s="27" t="n">
        <v>1293.68441249701</v>
      </c>
      <c r="Q121" s="27" t="n">
        <v>-19.7000783680501</v>
      </c>
      <c r="R121" s="27"/>
      <c r="S121" s="27" t="n">
        <v>0</v>
      </c>
      <c r="T121" s="27" t="n">
        <v>0</v>
      </c>
      <c r="U121" s="27" t="n">
        <v>0</v>
      </c>
      <c r="V121" s="27"/>
      <c r="W121" s="27" t="n">
        <v>0</v>
      </c>
      <c r="X121" s="27" t="n">
        <v>0</v>
      </c>
      <c r="Y121" s="27" t="n">
        <v>0</v>
      </c>
      <c r="Z121" s="27"/>
      <c r="AA121" s="27" t="n">
        <v>107240.376095099</v>
      </c>
      <c r="AB121" s="0" t="n">
        <v>108865.755073378</v>
      </c>
      <c r="AC121" s="0" t="n">
        <v>-1625.37897827898</v>
      </c>
    </row>
    <row r="122" customFormat="false" ht="12.75" hidden="false" customHeight="false" outlineLevel="0" collapsed="false">
      <c r="A122" s="34" t="n">
        <v>40118</v>
      </c>
      <c r="C122" s="27" t="n">
        <v>110009.002281654</v>
      </c>
      <c r="D122" s="27" t="n">
        <v>111692.994009302</v>
      </c>
      <c r="E122" s="27" t="n">
        <v>-1683.99172764784</v>
      </c>
      <c r="F122" s="27"/>
      <c r="G122" s="27" t="n">
        <v>2164.08489144207</v>
      </c>
      <c r="H122" s="27" t="n">
        <v>2197.85492532243</v>
      </c>
      <c r="I122" s="27" t="n">
        <v>-33.7700338803602</v>
      </c>
      <c r="J122" s="27"/>
      <c r="K122" s="27" t="n">
        <v>0</v>
      </c>
      <c r="L122" s="27" t="n">
        <v>0</v>
      </c>
      <c r="M122" s="27" t="n">
        <v>0</v>
      </c>
      <c r="N122" s="27"/>
      <c r="O122" s="27" t="n">
        <v>1206.757831327</v>
      </c>
      <c r="P122" s="27" t="n">
        <v>1225.58900241944</v>
      </c>
      <c r="Q122" s="27" t="n">
        <v>-18.8311710924399</v>
      </c>
      <c r="R122" s="27"/>
      <c r="S122" s="27" t="n">
        <v>0</v>
      </c>
      <c r="T122" s="27" t="n">
        <v>0</v>
      </c>
      <c r="U122" s="27" t="n">
        <v>0</v>
      </c>
      <c r="V122" s="27"/>
      <c r="W122" s="27" t="n">
        <v>0</v>
      </c>
      <c r="X122" s="27" t="n">
        <v>0</v>
      </c>
      <c r="Y122" s="27" t="n">
        <v>0</v>
      </c>
      <c r="Z122" s="27"/>
      <c r="AA122" s="27" t="n">
        <v>106638.159558885</v>
      </c>
      <c r="AB122" s="0" t="n">
        <v>108269.55008156</v>
      </c>
      <c r="AC122" s="0" t="n">
        <v>-1631.39052267504</v>
      </c>
    </row>
    <row r="123" customFormat="false" ht="12.75" hidden="false" customHeight="false" outlineLevel="0" collapsed="false">
      <c r="A123" s="34" t="n">
        <v>40148</v>
      </c>
      <c r="C123" s="27" t="n">
        <v>109905.902014951</v>
      </c>
      <c r="D123" s="27" t="n">
        <v>111603.49156968</v>
      </c>
      <c r="E123" s="27" t="n">
        <v>-1697.58955472868</v>
      </c>
      <c r="F123" s="27"/>
      <c r="G123" s="27" t="n">
        <v>2746.48268345637</v>
      </c>
      <c r="H123" s="27" t="n">
        <v>2789.71501007435</v>
      </c>
      <c r="I123" s="27" t="n">
        <v>-43.2323266179801</v>
      </c>
      <c r="J123" s="27"/>
      <c r="K123" s="27" t="n">
        <v>0</v>
      </c>
      <c r="L123" s="27" t="n">
        <v>0</v>
      </c>
      <c r="M123" s="27" t="n">
        <v>0</v>
      </c>
      <c r="N123" s="27"/>
      <c r="O123" s="27" t="n">
        <v>1102.61513585808</v>
      </c>
      <c r="P123" s="27" t="n">
        <v>1119.97137770679</v>
      </c>
      <c r="Q123" s="27" t="n">
        <v>-17.3562418487099</v>
      </c>
      <c r="R123" s="27"/>
      <c r="S123" s="27" t="n">
        <v>0</v>
      </c>
      <c r="T123" s="27" t="n">
        <v>0</v>
      </c>
      <c r="U123" s="27" t="n">
        <v>0</v>
      </c>
      <c r="V123" s="27"/>
      <c r="W123" s="27" t="n">
        <v>0</v>
      </c>
      <c r="X123" s="27" t="n">
        <v>0</v>
      </c>
      <c r="Y123" s="27" t="n">
        <v>0</v>
      </c>
      <c r="Z123" s="27"/>
      <c r="AA123" s="27" t="n">
        <v>106056.804195637</v>
      </c>
      <c r="AB123" s="0" t="n">
        <v>107693.805181899</v>
      </c>
      <c r="AC123" s="0" t="n">
        <v>-1637.00098626199</v>
      </c>
    </row>
    <row r="124" customFormat="false" ht="12.75" hidden="false" customHeight="false" outlineLevel="0" collapsed="false">
      <c r="A124" s="34" t="n">
        <v>40179</v>
      </c>
      <c r="C124" s="27" t="n">
        <v>108980.495060522</v>
      </c>
      <c r="D124" s="27" t="n">
        <v>110679.02936357</v>
      </c>
      <c r="E124" s="27" t="n">
        <v>-1698.53430304861</v>
      </c>
      <c r="F124" s="27"/>
      <c r="G124" s="27" t="n">
        <v>2447.11727359056</v>
      </c>
      <c r="H124" s="27" t="n">
        <v>2485.98015446925</v>
      </c>
      <c r="I124" s="27" t="n">
        <v>-38.8628808786898</v>
      </c>
      <c r="J124" s="27"/>
      <c r="K124" s="27" t="n">
        <v>0</v>
      </c>
      <c r="L124" s="27" t="n">
        <v>0</v>
      </c>
      <c r="M124" s="27" t="n">
        <v>0</v>
      </c>
      <c r="N124" s="27"/>
      <c r="O124" s="27" t="n">
        <v>1075.81230995325</v>
      </c>
      <c r="P124" s="27" t="n">
        <v>1092.89737820917</v>
      </c>
      <c r="Q124" s="27" t="n">
        <v>-17.0850682559201</v>
      </c>
      <c r="R124" s="27"/>
      <c r="S124" s="27" t="n">
        <v>0</v>
      </c>
      <c r="T124" s="27" t="n">
        <v>0</v>
      </c>
      <c r="U124" s="27" t="n">
        <v>0</v>
      </c>
      <c r="V124" s="27"/>
      <c r="W124" s="27" t="n">
        <v>0</v>
      </c>
      <c r="X124" s="27" t="n">
        <v>0</v>
      </c>
      <c r="Y124" s="27" t="n">
        <v>0</v>
      </c>
      <c r="Z124" s="27"/>
      <c r="AA124" s="27" t="n">
        <v>105457.565476978</v>
      </c>
      <c r="AB124" s="0" t="n">
        <v>107100.151830892</v>
      </c>
      <c r="AC124" s="0" t="n">
        <v>-1642.586353914</v>
      </c>
    </row>
    <row r="125" customFormat="false" ht="12.75" hidden="false" customHeight="false" outlineLevel="0" collapsed="false">
      <c r="A125" s="34" t="n">
        <v>40210</v>
      </c>
      <c r="C125" s="27" t="n">
        <v>108082.69732757</v>
      </c>
      <c r="D125" s="27" t="n">
        <v>109782.287038771</v>
      </c>
      <c r="E125" s="27" t="n">
        <v>-1699.58971120128</v>
      </c>
      <c r="F125" s="27"/>
      <c r="G125" s="27" t="n">
        <v>2127.25785228275</v>
      </c>
      <c r="H125" s="27" t="n">
        <v>2161.33766001138</v>
      </c>
      <c r="I125" s="27" t="n">
        <v>-34.0798077286304</v>
      </c>
      <c r="J125" s="27"/>
      <c r="K125" s="27" t="n">
        <v>0</v>
      </c>
      <c r="L125" s="27" t="n">
        <v>0</v>
      </c>
      <c r="M125" s="27" t="n">
        <v>0</v>
      </c>
      <c r="N125" s="27"/>
      <c r="O125" s="27" t="n">
        <v>1095.58050120197</v>
      </c>
      <c r="P125" s="27" t="n">
        <v>1113.1322863756</v>
      </c>
      <c r="Q125" s="27" t="n">
        <v>-17.5517851736299</v>
      </c>
      <c r="R125" s="27"/>
      <c r="S125" s="27" t="n">
        <v>0</v>
      </c>
      <c r="T125" s="27" t="n">
        <v>0</v>
      </c>
      <c r="U125" s="27" t="n">
        <v>0</v>
      </c>
      <c r="V125" s="27"/>
      <c r="W125" s="27" t="n">
        <v>0</v>
      </c>
      <c r="X125" s="27" t="n">
        <v>0</v>
      </c>
      <c r="Y125" s="27" t="n">
        <v>0</v>
      </c>
      <c r="Z125" s="27"/>
      <c r="AA125" s="27" t="n">
        <v>104859.858974085</v>
      </c>
      <c r="AB125" s="0" t="n">
        <v>106507.817092384</v>
      </c>
      <c r="AC125" s="0" t="n">
        <v>-1647.95811829902</v>
      </c>
    </row>
    <row r="126" customFormat="false" ht="12.75" hidden="false" customHeight="false" outlineLevel="0" collapsed="false">
      <c r="A126" s="34" t="n">
        <v>40238</v>
      </c>
      <c r="C126" s="27" t="n">
        <v>107656.420030895</v>
      </c>
      <c r="D126" s="27" t="n">
        <v>109362.89635911</v>
      </c>
      <c r="E126" s="27" t="n">
        <v>-1706.47632821542</v>
      </c>
      <c r="F126" s="27"/>
      <c r="G126" s="27" t="n">
        <v>2161.45570638669</v>
      </c>
      <c r="H126" s="27" t="n">
        <v>2196.35439899094</v>
      </c>
      <c r="I126" s="27" t="n">
        <v>-34.8986926042498</v>
      </c>
      <c r="J126" s="27"/>
      <c r="K126" s="27" t="n">
        <v>0</v>
      </c>
      <c r="L126" s="27" t="n">
        <v>0</v>
      </c>
      <c r="M126" s="27" t="n">
        <v>0</v>
      </c>
      <c r="N126" s="27"/>
      <c r="O126" s="27" t="n">
        <v>1173.64189033726</v>
      </c>
      <c r="P126" s="27" t="n">
        <v>1192.59141932244</v>
      </c>
      <c r="Q126" s="27" t="n">
        <v>-18.94952898518</v>
      </c>
      <c r="R126" s="27"/>
      <c r="S126" s="27" t="n">
        <v>0</v>
      </c>
      <c r="T126" s="27" t="n">
        <v>0</v>
      </c>
      <c r="U126" s="27" t="n">
        <v>0</v>
      </c>
      <c r="V126" s="27"/>
      <c r="W126" s="27" t="n">
        <v>0</v>
      </c>
      <c r="X126" s="27" t="n">
        <v>0</v>
      </c>
      <c r="Y126" s="27" t="n">
        <v>0</v>
      </c>
      <c r="Z126" s="27"/>
      <c r="AA126" s="27" t="n">
        <v>104321.322434171</v>
      </c>
      <c r="AB126" s="0" t="n">
        <v>105973.950540797</v>
      </c>
      <c r="AC126" s="0" t="n">
        <v>-1652.62810662598</v>
      </c>
    </row>
    <row r="127" customFormat="false" ht="12.75" hidden="false" customHeight="false" outlineLevel="0" collapsed="false">
      <c r="A127" s="34" t="n">
        <v>40269</v>
      </c>
      <c r="C127" s="27" t="n">
        <v>107149.143969084</v>
      </c>
      <c r="D127" s="27" t="n">
        <v>108862.476485788</v>
      </c>
      <c r="E127" s="27" t="n">
        <v>-1713.33251670343</v>
      </c>
      <c r="F127" s="27"/>
      <c r="G127" s="27" t="n">
        <v>2196.00270581285</v>
      </c>
      <c r="H127" s="27" t="n">
        <v>2231.76266358528</v>
      </c>
      <c r="I127" s="27" t="n">
        <v>-35.75995777243</v>
      </c>
      <c r="J127" s="27"/>
      <c r="K127" s="27" t="n">
        <v>0</v>
      </c>
      <c r="L127" s="27" t="n">
        <v>0</v>
      </c>
      <c r="M127" s="27" t="n">
        <v>0</v>
      </c>
      <c r="N127" s="27"/>
      <c r="O127" s="27" t="n">
        <v>1226.57468958851</v>
      </c>
      <c r="P127" s="27" t="n">
        <v>1246.54837130953</v>
      </c>
      <c r="Q127" s="27" t="n">
        <v>-19.9736817210201</v>
      </c>
      <c r="R127" s="27"/>
      <c r="S127" s="27" t="n">
        <v>0</v>
      </c>
      <c r="T127" s="27" t="n">
        <v>0</v>
      </c>
      <c r="U127" s="27" t="n">
        <v>0</v>
      </c>
      <c r="V127" s="27"/>
      <c r="W127" s="27" t="n">
        <v>0</v>
      </c>
      <c r="X127" s="27" t="n">
        <v>0</v>
      </c>
      <c r="Y127" s="27" t="n">
        <v>0</v>
      </c>
      <c r="Z127" s="27"/>
      <c r="AA127" s="27" t="n">
        <v>103726.566573683</v>
      </c>
      <c r="AB127" s="0" t="n">
        <v>105384.165450893</v>
      </c>
      <c r="AC127" s="0" t="n">
        <v>-1657.59887720998</v>
      </c>
    </row>
    <row r="128" customFormat="false" ht="12.75" hidden="false" customHeight="false" outlineLevel="0" collapsed="false">
      <c r="A128" s="34" t="n">
        <v>40299</v>
      </c>
      <c r="C128" s="27" t="n">
        <v>106147.596393198</v>
      </c>
      <c r="D128" s="27" t="n">
        <v>107858.979169752</v>
      </c>
      <c r="E128" s="27" t="n">
        <v>-1711.38277655421</v>
      </c>
      <c r="F128" s="27"/>
      <c r="G128" s="27" t="n">
        <v>1780.52061489612</v>
      </c>
      <c r="H128" s="27" t="n">
        <v>1809.75181474983</v>
      </c>
      <c r="I128" s="27" t="n">
        <v>-29.23119985371</v>
      </c>
      <c r="J128" s="27"/>
      <c r="K128" s="27" t="n">
        <v>0</v>
      </c>
      <c r="L128" s="27" t="n">
        <v>0</v>
      </c>
      <c r="M128" s="27" t="n">
        <v>0</v>
      </c>
      <c r="N128" s="27"/>
      <c r="O128" s="27" t="n">
        <v>1214.58641334393</v>
      </c>
      <c r="P128" s="27" t="n">
        <v>1234.52654652241</v>
      </c>
      <c r="Q128" s="27" t="n">
        <v>-19.94013317848</v>
      </c>
      <c r="R128" s="27"/>
      <c r="S128" s="27" t="n">
        <v>0</v>
      </c>
      <c r="T128" s="27" t="n">
        <v>0</v>
      </c>
      <c r="U128" s="27" t="n">
        <v>0</v>
      </c>
      <c r="V128" s="27"/>
      <c r="W128" s="27" t="n">
        <v>0</v>
      </c>
      <c r="X128" s="27" t="n">
        <v>0</v>
      </c>
      <c r="Y128" s="27" t="n">
        <v>0</v>
      </c>
      <c r="Z128" s="27"/>
      <c r="AA128" s="27" t="n">
        <v>103152.489364958</v>
      </c>
      <c r="AB128" s="0" t="n">
        <v>104814.70080848</v>
      </c>
      <c r="AC128" s="0" t="n">
        <v>-1662.21144352201</v>
      </c>
    </row>
    <row r="129" customFormat="false" ht="12.75" hidden="false" customHeight="false" outlineLevel="0" collapsed="false">
      <c r="A129" s="34" t="n">
        <v>40330</v>
      </c>
      <c r="C129" s="27" t="n">
        <v>106193.089241172</v>
      </c>
      <c r="D129" s="27" t="n">
        <v>107919.993326044</v>
      </c>
      <c r="E129" s="27" t="n">
        <v>-1726.90408487132</v>
      </c>
      <c r="F129" s="27"/>
      <c r="G129" s="27" t="n">
        <v>2445.09077284242</v>
      </c>
      <c r="H129" s="27" t="n">
        <v>2485.56708744335</v>
      </c>
      <c r="I129" s="27" t="n">
        <v>-40.47631460093</v>
      </c>
      <c r="J129" s="27"/>
      <c r="K129" s="27" t="n">
        <v>0</v>
      </c>
      <c r="L129" s="27" t="n">
        <v>0</v>
      </c>
      <c r="M129" s="27" t="n">
        <v>0</v>
      </c>
      <c r="N129" s="27"/>
      <c r="O129" s="27" t="n">
        <v>1187.16771458284</v>
      </c>
      <c r="P129" s="27" t="n">
        <v>1206.82022582424</v>
      </c>
      <c r="Q129" s="27" t="n">
        <v>-19.6525112413999</v>
      </c>
      <c r="R129" s="27"/>
      <c r="S129" s="27" t="n">
        <v>0</v>
      </c>
      <c r="T129" s="27" t="n">
        <v>0</v>
      </c>
      <c r="U129" s="27" t="n">
        <v>0</v>
      </c>
      <c r="V129" s="27"/>
      <c r="W129" s="27" t="n">
        <v>0</v>
      </c>
      <c r="X129" s="27" t="n">
        <v>0</v>
      </c>
      <c r="Y129" s="27" t="n">
        <v>0</v>
      </c>
      <c r="Z129" s="27"/>
      <c r="AA129" s="27" t="n">
        <v>102560.830753747</v>
      </c>
      <c r="AB129" s="0" t="n">
        <v>104227.606012776</v>
      </c>
      <c r="AC129" s="0" t="n">
        <v>-1666.77525902899</v>
      </c>
    </row>
    <row r="130" customFormat="false" ht="12.75" hidden="false" customHeight="false" outlineLevel="0" collapsed="false">
      <c r="A130" s="34" t="n">
        <v>40360</v>
      </c>
      <c r="C130" s="27" t="n">
        <v>104650.812150452</v>
      </c>
      <c r="D130" s="27" t="n">
        <v>106366.211899966</v>
      </c>
      <c r="E130" s="27" t="n">
        <v>-1715.3997495134</v>
      </c>
      <c r="F130" s="27"/>
      <c r="G130" s="27" t="n">
        <v>1489.26158546075</v>
      </c>
      <c r="H130" s="27" t="n">
        <v>1514.11135297484</v>
      </c>
      <c r="I130" s="27" t="n">
        <v>-24.84976751409</v>
      </c>
      <c r="J130" s="27"/>
      <c r="K130" s="27" t="n">
        <v>0</v>
      </c>
      <c r="L130" s="27" t="n">
        <v>0</v>
      </c>
      <c r="M130" s="27" t="n">
        <v>0</v>
      </c>
      <c r="N130" s="27"/>
      <c r="O130" s="27" t="n">
        <v>1171.77718726752</v>
      </c>
      <c r="P130" s="27" t="n">
        <v>1191.32942104981</v>
      </c>
      <c r="Q130" s="27" t="n">
        <v>-19.5522337822899</v>
      </c>
      <c r="R130" s="27"/>
      <c r="S130" s="27" t="n">
        <v>0</v>
      </c>
      <c r="T130" s="27" t="n">
        <v>0</v>
      </c>
      <c r="U130" s="27" t="n">
        <v>0</v>
      </c>
      <c r="V130" s="27"/>
      <c r="W130" s="27" t="n">
        <v>0</v>
      </c>
      <c r="X130" s="27" t="n">
        <v>0</v>
      </c>
      <c r="Y130" s="27" t="n">
        <v>0</v>
      </c>
      <c r="Z130" s="27"/>
      <c r="AA130" s="27" t="n">
        <v>101989.773377724</v>
      </c>
      <c r="AB130" s="0" t="n">
        <v>103660.771125941</v>
      </c>
      <c r="AC130" s="0" t="n">
        <v>-1670.99774821701</v>
      </c>
    </row>
    <row r="131" customFormat="false" ht="12.75" hidden="false" customHeight="false" outlineLevel="0" collapsed="false">
      <c r="A131" s="34" t="n">
        <v>40391</v>
      </c>
      <c r="C131" s="27" t="n">
        <v>105062.113468551</v>
      </c>
      <c r="D131" s="27" t="n">
        <v>106798.857125728</v>
      </c>
      <c r="E131" s="27" t="n">
        <v>-1736.74365717675</v>
      </c>
      <c r="F131" s="27"/>
      <c r="G131" s="27" t="n">
        <v>2506.15362055812</v>
      </c>
      <c r="H131" s="27" t="n">
        <v>2548.31103720903</v>
      </c>
      <c r="I131" s="27" t="n">
        <v>-42.1574166509099</v>
      </c>
      <c r="J131" s="27"/>
      <c r="K131" s="27" t="n">
        <v>0</v>
      </c>
      <c r="L131" s="27" t="n">
        <v>0</v>
      </c>
      <c r="M131" s="27" t="n">
        <v>0</v>
      </c>
      <c r="N131" s="27"/>
      <c r="O131" s="27" t="n">
        <v>1154.70164033111</v>
      </c>
      <c r="P131" s="27" t="n">
        <v>1174.12552470899</v>
      </c>
      <c r="Q131" s="27" t="n">
        <v>-19.4238843778801</v>
      </c>
      <c r="R131" s="27"/>
      <c r="S131" s="27" t="n">
        <v>0</v>
      </c>
      <c r="T131" s="27" t="n">
        <v>0</v>
      </c>
      <c r="U131" s="27" t="n">
        <v>0</v>
      </c>
      <c r="V131" s="27"/>
      <c r="W131" s="27" t="n">
        <v>0</v>
      </c>
      <c r="X131" s="27" t="n">
        <v>0</v>
      </c>
      <c r="Y131" s="27" t="n">
        <v>0</v>
      </c>
      <c r="Z131" s="27"/>
      <c r="AA131" s="27" t="n">
        <v>101401.258207662</v>
      </c>
      <c r="AB131" s="0" t="n">
        <v>103076.42056381</v>
      </c>
      <c r="AC131" s="0" t="n">
        <v>-1675.16235614796</v>
      </c>
    </row>
    <row r="132" customFormat="false" ht="12.75" hidden="false" customHeight="false" outlineLevel="0" collapsed="false">
      <c r="A132" s="34" t="n">
        <v>40422</v>
      </c>
      <c r="C132" s="27" t="n">
        <v>103729.645809028</v>
      </c>
      <c r="D132" s="27" t="n">
        <v>105458.205932144</v>
      </c>
      <c r="E132" s="27" t="n">
        <v>-1728.56012311649</v>
      </c>
      <c r="F132" s="27"/>
      <c r="G132" s="27" t="n">
        <v>1758.45688561678</v>
      </c>
      <c r="H132" s="27" t="n">
        <v>1788.27415384126</v>
      </c>
      <c r="I132" s="27" t="n">
        <v>-29.8172682244799</v>
      </c>
      <c r="J132" s="27"/>
      <c r="K132" s="27" t="n">
        <v>0</v>
      </c>
      <c r="L132" s="27" t="n">
        <v>0</v>
      </c>
      <c r="M132" s="27" t="n">
        <v>0</v>
      </c>
      <c r="N132" s="27"/>
      <c r="O132" s="27" t="n">
        <v>1156.83107584604</v>
      </c>
      <c r="P132" s="27" t="n">
        <v>1176.44687806505</v>
      </c>
      <c r="Q132" s="27" t="n">
        <v>-19.61580221901</v>
      </c>
      <c r="R132" s="27"/>
      <c r="S132" s="27" t="n">
        <v>0</v>
      </c>
      <c r="T132" s="27" t="n">
        <v>0</v>
      </c>
      <c r="U132" s="27" t="n">
        <v>0</v>
      </c>
      <c r="V132" s="27"/>
      <c r="W132" s="27" t="n">
        <v>0</v>
      </c>
      <c r="X132" s="27" t="n">
        <v>0</v>
      </c>
      <c r="Y132" s="27" t="n">
        <v>0</v>
      </c>
      <c r="Z132" s="27"/>
      <c r="AA132" s="27" t="n">
        <v>100814.357847565</v>
      </c>
      <c r="AB132" s="0" t="n">
        <v>102493.484900238</v>
      </c>
      <c r="AC132" s="0" t="n">
        <v>-1679.12705267299</v>
      </c>
    </row>
    <row r="133" customFormat="false" ht="12.75" hidden="false" customHeight="false" outlineLevel="0" collapsed="false">
      <c r="A133" s="34" t="n">
        <v>40452</v>
      </c>
      <c r="C133" s="27" t="n">
        <v>103540.580261833</v>
      </c>
      <c r="D133" s="27" t="n">
        <v>105279.615221607</v>
      </c>
      <c r="E133" s="27" t="n">
        <v>-1739.03495977451</v>
      </c>
      <c r="F133" s="27"/>
      <c r="G133" s="27" t="n">
        <v>2137.52211680184</v>
      </c>
      <c r="H133" s="27" t="n">
        <v>2174.04478226095</v>
      </c>
      <c r="I133" s="27" t="n">
        <v>-36.5226654591097</v>
      </c>
      <c r="J133" s="27"/>
      <c r="K133" s="27" t="n">
        <v>0</v>
      </c>
      <c r="L133" s="27" t="n">
        <v>0</v>
      </c>
      <c r="M133" s="27" t="n">
        <v>0</v>
      </c>
      <c r="N133" s="27"/>
      <c r="O133" s="27" t="n">
        <v>1155.12006943578</v>
      </c>
      <c r="P133" s="27" t="n">
        <v>1174.85697111717</v>
      </c>
      <c r="Q133" s="27" t="n">
        <v>-19.73690168139</v>
      </c>
      <c r="R133" s="27"/>
      <c r="S133" s="27" t="n">
        <v>0</v>
      </c>
      <c r="T133" s="27" t="n">
        <v>0</v>
      </c>
      <c r="U133" s="27" t="n">
        <v>0</v>
      </c>
      <c r="V133" s="27"/>
      <c r="W133" s="27" t="n">
        <v>0</v>
      </c>
      <c r="X133" s="27" t="n">
        <v>0</v>
      </c>
      <c r="Y133" s="27" t="n">
        <v>0</v>
      </c>
      <c r="Z133" s="27"/>
      <c r="AA133" s="27" t="n">
        <v>100247.938075595</v>
      </c>
      <c r="AB133" s="0" t="n">
        <v>101930.713468229</v>
      </c>
      <c r="AC133" s="0" t="n">
        <v>-1682.77539263401</v>
      </c>
    </row>
    <row r="134" customFormat="false" ht="12.75" hidden="false" customHeight="false" outlineLevel="0" collapsed="false">
      <c r="A134" s="34" t="n">
        <v>40483</v>
      </c>
      <c r="C134" s="27" t="n">
        <v>102625.721466248</v>
      </c>
      <c r="D134" s="27" t="n">
        <v>104363.070821543</v>
      </c>
      <c r="E134" s="27" t="n">
        <v>-1737.34935529521</v>
      </c>
      <c r="F134" s="27"/>
      <c r="G134" s="27" t="n">
        <v>1877.11471904407</v>
      </c>
      <c r="H134" s="27" t="n">
        <v>1909.4387955818</v>
      </c>
      <c r="I134" s="27" t="n">
        <v>-32.32407653773</v>
      </c>
      <c r="J134" s="27"/>
      <c r="K134" s="27" t="n">
        <v>0</v>
      </c>
      <c r="L134" s="27" t="n">
        <v>0</v>
      </c>
      <c r="M134" s="27" t="n">
        <v>0</v>
      </c>
      <c r="N134" s="27"/>
      <c r="O134" s="27" t="n">
        <v>1084.35815867412</v>
      </c>
      <c r="P134" s="27" t="n">
        <v>1103.0308992156</v>
      </c>
      <c r="Q134" s="27" t="n">
        <v>-18.6727405414799</v>
      </c>
      <c r="R134" s="27"/>
      <c r="S134" s="27" t="n">
        <v>0</v>
      </c>
      <c r="T134" s="27" t="n">
        <v>0</v>
      </c>
      <c r="U134" s="27" t="n">
        <v>0</v>
      </c>
      <c r="V134" s="27"/>
      <c r="W134" s="27" t="n">
        <v>0</v>
      </c>
      <c r="X134" s="27" t="n">
        <v>0</v>
      </c>
      <c r="Y134" s="27" t="n">
        <v>0</v>
      </c>
      <c r="Z134" s="27"/>
      <c r="AA134" s="27" t="n">
        <v>99664.24858853</v>
      </c>
      <c r="AB134" s="0" t="n">
        <v>101350.601126746</v>
      </c>
      <c r="AC134" s="0" t="n">
        <v>-1686.352538216</v>
      </c>
    </row>
    <row r="135" customFormat="false" ht="12.75" hidden="false" customHeight="false" outlineLevel="0" collapsed="false">
      <c r="A135" s="34" t="n">
        <v>40513</v>
      </c>
      <c r="C135" s="27" t="n">
        <v>102445.334687767</v>
      </c>
      <c r="D135" s="27" t="n">
        <v>104192.985121861</v>
      </c>
      <c r="E135" s="27" t="n">
        <v>-1747.65043409381</v>
      </c>
      <c r="F135" s="27"/>
      <c r="G135" s="27" t="n">
        <v>2355.99169755744</v>
      </c>
      <c r="H135" s="27" t="n">
        <v>2396.8652822381</v>
      </c>
      <c r="I135" s="27" t="n">
        <v>-40.8735846806599</v>
      </c>
      <c r="J135" s="27"/>
      <c r="K135" s="27" t="n">
        <v>0</v>
      </c>
      <c r="L135" s="27" t="n">
        <v>0</v>
      </c>
      <c r="M135" s="27" t="n">
        <v>0</v>
      </c>
      <c r="N135" s="27"/>
      <c r="O135" s="27" t="n">
        <v>988.385815699385</v>
      </c>
      <c r="P135" s="27" t="n">
        <v>1005.53310504554</v>
      </c>
      <c r="Q135" s="27" t="n">
        <v>-17.1472893461549</v>
      </c>
      <c r="R135" s="27"/>
      <c r="S135" s="27" t="n">
        <v>0</v>
      </c>
      <c r="T135" s="27" t="n">
        <v>0</v>
      </c>
      <c r="U135" s="27" t="n">
        <v>0</v>
      </c>
      <c r="V135" s="27"/>
      <c r="W135" s="27" t="n">
        <v>0</v>
      </c>
      <c r="X135" s="27" t="n">
        <v>0</v>
      </c>
      <c r="Y135" s="27" t="n">
        <v>0</v>
      </c>
      <c r="Z135" s="27"/>
      <c r="AA135" s="27" t="n">
        <v>99100.95717451</v>
      </c>
      <c r="AB135" s="0" t="n">
        <v>100790.586734577</v>
      </c>
      <c r="AC135" s="0" t="n">
        <v>-1689.629560067</v>
      </c>
    </row>
    <row r="136" customFormat="false" ht="12.75" hidden="false" customHeight="false" outlineLevel="0" collapsed="false">
      <c r="A136" s="34" t="n">
        <v>40544</v>
      </c>
      <c r="C136" s="27" t="n">
        <v>101564.519245936</v>
      </c>
      <c r="D136" s="27" t="n">
        <v>103310.558580292</v>
      </c>
      <c r="E136" s="27" t="n">
        <v>-1746.03933435545</v>
      </c>
      <c r="F136" s="27"/>
      <c r="G136" s="27" t="n">
        <v>2081.26406816205</v>
      </c>
      <c r="H136" s="27" t="n">
        <v>2117.64688740038</v>
      </c>
      <c r="I136" s="27" t="n">
        <v>-36.3828192383298</v>
      </c>
      <c r="J136" s="27"/>
      <c r="K136" s="27" t="n">
        <v>0</v>
      </c>
      <c r="L136" s="27" t="n">
        <v>0</v>
      </c>
      <c r="M136" s="27" t="n">
        <v>0</v>
      </c>
      <c r="N136" s="27"/>
      <c r="O136" s="27" t="n">
        <v>962.733386521151</v>
      </c>
      <c r="P136" s="27" t="n">
        <v>979.56304082227</v>
      </c>
      <c r="Q136" s="27" t="n">
        <v>-16.8296543011189</v>
      </c>
      <c r="R136" s="27"/>
      <c r="S136" s="27" t="n">
        <v>0</v>
      </c>
      <c r="T136" s="27" t="n">
        <v>0</v>
      </c>
      <c r="U136" s="27" t="n">
        <v>0</v>
      </c>
      <c r="V136" s="27"/>
      <c r="W136" s="27" t="n">
        <v>0</v>
      </c>
      <c r="X136" s="27" t="n">
        <v>0</v>
      </c>
      <c r="Y136" s="27" t="n">
        <v>0</v>
      </c>
      <c r="Z136" s="27"/>
      <c r="AA136" s="27" t="n">
        <v>98520.521791253</v>
      </c>
      <c r="AB136" s="0" t="n">
        <v>100213.348652069</v>
      </c>
      <c r="AC136" s="0" t="n">
        <v>-1692.82686081599</v>
      </c>
    </row>
    <row r="137" customFormat="false" ht="12.75" hidden="false" customHeight="false" outlineLevel="0" collapsed="false">
      <c r="A137" s="34" t="n">
        <v>40575</v>
      </c>
      <c r="C137" s="27" t="n">
        <v>100749.70720885</v>
      </c>
      <c r="D137" s="27" t="n">
        <v>102494.997130834</v>
      </c>
      <c r="E137" s="27" t="n">
        <v>-1745.28992198416</v>
      </c>
      <c r="F137" s="27"/>
      <c r="G137" s="27" t="n">
        <v>1826.07353238615</v>
      </c>
      <c r="H137" s="27" t="n">
        <v>1858.23578239478</v>
      </c>
      <c r="I137" s="27" t="n">
        <v>-32.1622500086301</v>
      </c>
      <c r="J137" s="27"/>
      <c r="K137" s="27" t="n">
        <v>0</v>
      </c>
      <c r="L137" s="27" t="n">
        <v>0</v>
      </c>
      <c r="M137" s="27" t="n">
        <v>0</v>
      </c>
      <c r="N137" s="27"/>
      <c r="O137" s="27" t="n">
        <v>981.877353610582</v>
      </c>
      <c r="P137" s="27" t="n">
        <v>999.17095343806</v>
      </c>
      <c r="Q137" s="27" t="n">
        <v>-17.293599827478</v>
      </c>
      <c r="R137" s="27"/>
      <c r="S137" s="27" t="n">
        <v>0</v>
      </c>
      <c r="T137" s="27" t="n">
        <v>0</v>
      </c>
      <c r="U137" s="27" t="n">
        <v>0</v>
      </c>
      <c r="V137" s="27"/>
      <c r="W137" s="27" t="n">
        <v>0</v>
      </c>
      <c r="X137" s="27" t="n">
        <v>0</v>
      </c>
      <c r="Y137" s="27" t="n">
        <v>0</v>
      </c>
      <c r="Z137" s="27"/>
      <c r="AA137" s="27" t="n">
        <v>97941.756322853</v>
      </c>
      <c r="AB137" s="0" t="n">
        <v>99637.590395001</v>
      </c>
      <c r="AC137" s="0" t="n">
        <v>-1695.83407214805</v>
      </c>
    </row>
    <row r="138" customFormat="false" ht="12.75" hidden="false" customHeight="false" outlineLevel="0" collapsed="false">
      <c r="A138" s="34" t="n">
        <v>40603</v>
      </c>
      <c r="C138" s="27" t="n">
        <v>100345.292024115</v>
      </c>
      <c r="D138" s="27" t="n">
        <v>102095.541466123</v>
      </c>
      <c r="E138" s="27" t="n">
        <v>-1750.24944200752</v>
      </c>
      <c r="F138" s="27"/>
      <c r="G138" s="27" t="n">
        <v>1871.33969358575</v>
      </c>
      <c r="H138" s="27" t="n">
        <v>1904.52070414437</v>
      </c>
      <c r="I138" s="27" t="n">
        <v>-33.1810105586201</v>
      </c>
      <c r="J138" s="27"/>
      <c r="K138" s="27" t="n">
        <v>0</v>
      </c>
      <c r="L138" s="27" t="n">
        <v>0</v>
      </c>
      <c r="M138" s="27" t="n">
        <v>0</v>
      </c>
      <c r="N138" s="27"/>
      <c r="O138" s="27" t="n">
        <v>1053.50767848935</v>
      </c>
      <c r="P138" s="27" t="n">
        <v>1072.18758440027</v>
      </c>
      <c r="Q138" s="27" t="n">
        <v>-18.6799059109201</v>
      </c>
      <c r="R138" s="27"/>
      <c r="S138" s="27" t="n">
        <v>0</v>
      </c>
      <c r="T138" s="27" t="n">
        <v>0</v>
      </c>
      <c r="U138" s="27" t="n">
        <v>0</v>
      </c>
      <c r="V138" s="27"/>
      <c r="W138" s="27" t="n">
        <v>0</v>
      </c>
      <c r="X138" s="27" t="n">
        <v>0</v>
      </c>
      <c r="Y138" s="27" t="n">
        <v>0</v>
      </c>
      <c r="Z138" s="27"/>
      <c r="AA138" s="27" t="n">
        <v>97420.44465204</v>
      </c>
      <c r="AB138" s="0" t="n">
        <v>99118.833177578</v>
      </c>
      <c r="AC138" s="0" t="n">
        <v>-1698.38852553799</v>
      </c>
    </row>
    <row r="139" customFormat="false" ht="12.75" hidden="false" customHeight="false" outlineLevel="0" collapsed="false">
      <c r="A139" s="34" t="n">
        <v>40634</v>
      </c>
      <c r="C139" s="27" t="n">
        <v>3018.41230080393</v>
      </c>
      <c r="D139" s="27" t="n">
        <v>3072.3258781825</v>
      </c>
      <c r="E139" s="27" t="n">
        <v>-53.9135773785697</v>
      </c>
      <c r="F139" s="27"/>
      <c r="G139" s="27" t="n">
        <v>1919.30976823421</v>
      </c>
      <c r="H139" s="27" t="n">
        <v>1953.59165069128</v>
      </c>
      <c r="I139" s="27" t="n">
        <v>-34.28188245707</v>
      </c>
      <c r="J139" s="27"/>
      <c r="K139" s="27" t="n">
        <v>0</v>
      </c>
      <c r="L139" s="27" t="n">
        <v>0</v>
      </c>
      <c r="M139" s="27" t="n">
        <v>0</v>
      </c>
      <c r="N139" s="27"/>
      <c r="O139" s="27" t="n">
        <v>1099.10253256972</v>
      </c>
      <c r="P139" s="27" t="n">
        <v>1118.73422749122</v>
      </c>
      <c r="Q139" s="27" t="n">
        <v>-19.6316949215</v>
      </c>
      <c r="R139" s="27"/>
      <c r="S139" s="27" t="n">
        <v>0</v>
      </c>
      <c r="T139" s="27" t="n">
        <v>0</v>
      </c>
      <c r="U139" s="27" t="n">
        <v>0</v>
      </c>
      <c r="V139" s="27"/>
      <c r="W139" s="27" t="n">
        <v>0</v>
      </c>
      <c r="X139" s="27" t="n">
        <v>0</v>
      </c>
      <c r="Y139" s="27" t="n">
        <v>0</v>
      </c>
      <c r="Z139" s="27"/>
      <c r="AA139" s="27" t="n">
        <v>0</v>
      </c>
      <c r="AB139" s="0" t="n">
        <v>0</v>
      </c>
      <c r="AC139" s="0" t="n">
        <v>0</v>
      </c>
    </row>
    <row r="140" customFormat="false" ht="12.75" hidden="false" customHeight="false" outlineLevel="0" collapsed="false">
      <c r="A140" s="34" t="n">
        <v>40664</v>
      </c>
      <c r="C140" s="27" t="n">
        <v>2660.83545651617</v>
      </c>
      <c r="D140" s="27" t="n">
        <v>2708.69629402504</v>
      </c>
      <c r="E140" s="27" t="n">
        <v>-47.8608375088702</v>
      </c>
      <c r="F140" s="27"/>
      <c r="G140" s="27" t="n">
        <v>1556.63013159559</v>
      </c>
      <c r="H140" s="27" t="n">
        <v>1584.62946601789</v>
      </c>
      <c r="I140" s="27" t="n">
        <v>-27.9993344223001</v>
      </c>
      <c r="J140" s="27"/>
      <c r="K140" s="27" t="n">
        <v>0</v>
      </c>
      <c r="L140" s="27" t="n">
        <v>0</v>
      </c>
      <c r="M140" s="27" t="n">
        <v>0</v>
      </c>
      <c r="N140" s="27"/>
      <c r="O140" s="27" t="n">
        <v>1104.20532492058</v>
      </c>
      <c r="P140" s="27" t="n">
        <v>1124.06682800715</v>
      </c>
      <c r="Q140" s="27" t="n">
        <v>-19.8615030865699</v>
      </c>
      <c r="R140" s="27"/>
      <c r="S140" s="27" t="n">
        <v>0</v>
      </c>
      <c r="T140" s="27" t="n">
        <v>0</v>
      </c>
      <c r="U140" s="27" t="n">
        <v>0</v>
      </c>
      <c r="V140" s="27"/>
      <c r="W140" s="27" t="n">
        <v>0</v>
      </c>
      <c r="X140" s="27" t="n">
        <v>0</v>
      </c>
      <c r="Y140" s="27" t="n">
        <v>0</v>
      </c>
      <c r="Z140" s="27"/>
      <c r="AA140" s="27" t="n">
        <v>0</v>
      </c>
      <c r="AB140" s="0" t="n">
        <v>0</v>
      </c>
      <c r="AC140" s="0" t="n">
        <v>0</v>
      </c>
    </row>
    <row r="141" customFormat="false" ht="12.75" hidden="false" customHeight="false" outlineLevel="0" collapsed="false">
      <c r="A141" s="34" t="n">
        <v>40695</v>
      </c>
      <c r="C141" s="27" t="n">
        <v>3219.16262292857</v>
      </c>
      <c r="D141" s="27" t="n">
        <v>3277.48180963715</v>
      </c>
      <c r="E141" s="27" t="n">
        <v>-58.3191867085798</v>
      </c>
      <c r="F141" s="27"/>
      <c r="G141" s="27" t="n">
        <v>2139.25846670887</v>
      </c>
      <c r="H141" s="27" t="n">
        <v>2178.01382906593</v>
      </c>
      <c r="I141" s="27" t="n">
        <v>-38.7553623570602</v>
      </c>
      <c r="J141" s="27"/>
      <c r="K141" s="27" t="n">
        <v>0</v>
      </c>
      <c r="L141" s="27" t="n">
        <v>0</v>
      </c>
      <c r="M141" s="27" t="n">
        <v>0</v>
      </c>
      <c r="N141" s="27"/>
      <c r="O141" s="27" t="n">
        <v>1079.9041562197</v>
      </c>
      <c r="P141" s="27" t="n">
        <v>1099.46798057122</v>
      </c>
      <c r="Q141" s="27" t="n">
        <v>-19.56382435152</v>
      </c>
      <c r="R141" s="27"/>
      <c r="S141" s="27" t="n">
        <v>0</v>
      </c>
      <c r="T141" s="27" t="n">
        <v>0</v>
      </c>
      <c r="U141" s="27" t="n">
        <v>0</v>
      </c>
      <c r="V141" s="27"/>
      <c r="W141" s="27" t="n">
        <v>0</v>
      </c>
      <c r="X141" s="27" t="n">
        <v>0</v>
      </c>
      <c r="Y141" s="27" t="n">
        <v>0</v>
      </c>
      <c r="Z141" s="27"/>
      <c r="AA141" s="27" t="n">
        <v>0</v>
      </c>
      <c r="AB141" s="0" t="n">
        <v>0</v>
      </c>
      <c r="AC141" s="0" t="n">
        <v>0</v>
      </c>
    </row>
    <row r="142" customFormat="false" ht="12.75" hidden="false" customHeight="false" outlineLevel="0" collapsed="false">
      <c r="A142" s="34" t="n">
        <v>40725</v>
      </c>
      <c r="C142" s="27" t="n">
        <v>2362.5360259312</v>
      </c>
      <c r="D142" s="27" t="n">
        <v>2405.63004867081</v>
      </c>
      <c r="E142" s="27" t="n">
        <v>-43.09402273961</v>
      </c>
      <c r="F142" s="27"/>
      <c r="G142" s="27" t="n">
        <v>1298.16647832636</v>
      </c>
      <c r="H142" s="27" t="n">
        <v>1321.84578527566</v>
      </c>
      <c r="I142" s="27" t="n">
        <v>-23.6793069493001</v>
      </c>
      <c r="J142" s="27"/>
      <c r="K142" s="27" t="n">
        <v>0</v>
      </c>
      <c r="L142" s="27" t="n">
        <v>0</v>
      </c>
      <c r="M142" s="27" t="n">
        <v>0</v>
      </c>
      <c r="N142" s="27"/>
      <c r="O142" s="27" t="n">
        <v>1064.36954760484</v>
      </c>
      <c r="P142" s="27" t="n">
        <v>1083.78426339515</v>
      </c>
      <c r="Q142" s="27" t="n">
        <v>-19.4147157903101</v>
      </c>
      <c r="R142" s="27"/>
      <c r="S142" s="27" t="n">
        <v>0</v>
      </c>
      <c r="T142" s="27" t="n">
        <v>0</v>
      </c>
      <c r="U142" s="27" t="n">
        <v>0</v>
      </c>
      <c r="V142" s="27"/>
      <c r="W142" s="27" t="n">
        <v>0</v>
      </c>
      <c r="X142" s="27" t="n">
        <v>0</v>
      </c>
      <c r="Y142" s="27" t="n">
        <v>0</v>
      </c>
      <c r="Z142" s="27"/>
      <c r="AA142" s="27" t="n">
        <v>0</v>
      </c>
      <c r="AB142" s="0" t="n">
        <v>0</v>
      </c>
      <c r="AC142" s="0" t="n">
        <v>0</v>
      </c>
    </row>
    <row r="143" customFormat="false" ht="12.75" hidden="false" customHeight="false" outlineLevel="0" collapsed="false">
      <c r="A143" s="34" t="n">
        <v>40756</v>
      </c>
      <c r="C143" s="27" t="n">
        <v>3229.45823110689</v>
      </c>
      <c r="D143" s="27" t="n">
        <v>3288.77817547937</v>
      </c>
      <c r="E143" s="27" t="n">
        <v>-59.3199443724802</v>
      </c>
      <c r="F143" s="27"/>
      <c r="G143" s="27" t="n">
        <v>2181.07007234005</v>
      </c>
      <c r="H143" s="27" t="n">
        <v>2221.13281540867</v>
      </c>
      <c r="I143" s="27" t="n">
        <v>-40.06274306862</v>
      </c>
      <c r="J143" s="27"/>
      <c r="K143" s="27" t="n">
        <v>0</v>
      </c>
      <c r="L143" s="27" t="n">
        <v>0</v>
      </c>
      <c r="M143" s="27" t="n">
        <v>0</v>
      </c>
      <c r="N143" s="27"/>
      <c r="O143" s="27" t="n">
        <v>1048.38815876684</v>
      </c>
      <c r="P143" s="27" t="n">
        <v>1067.6453600707</v>
      </c>
      <c r="Q143" s="27" t="n">
        <v>-19.25720130386</v>
      </c>
      <c r="R143" s="27"/>
      <c r="S143" s="27" t="n">
        <v>0</v>
      </c>
      <c r="T143" s="27" t="n">
        <v>0</v>
      </c>
      <c r="U143" s="27" t="n">
        <v>0</v>
      </c>
      <c r="V143" s="27"/>
      <c r="W143" s="27" t="n">
        <v>0</v>
      </c>
      <c r="X143" s="27" t="n">
        <v>0</v>
      </c>
      <c r="Y143" s="27" t="n">
        <v>0</v>
      </c>
      <c r="Z143" s="27"/>
      <c r="AA143" s="27" t="n">
        <v>0</v>
      </c>
      <c r="AB143" s="0" t="n">
        <v>0</v>
      </c>
      <c r="AC143" s="0" t="n">
        <v>0</v>
      </c>
    </row>
    <row r="144" customFormat="false" ht="12.75" hidden="false" customHeight="false" outlineLevel="0" collapsed="false">
      <c r="A144" s="34" t="n">
        <v>40787</v>
      </c>
      <c r="C144" s="27" t="n">
        <v>2580.145233012</v>
      </c>
      <c r="D144" s="27" t="n">
        <v>2627.86640567027</v>
      </c>
      <c r="E144" s="27" t="n">
        <v>-47.72117265827</v>
      </c>
      <c r="F144" s="27"/>
      <c r="G144" s="27" t="n">
        <v>1530.04203859637</v>
      </c>
      <c r="H144" s="27" t="n">
        <v>1558.34098834697</v>
      </c>
      <c r="I144" s="27" t="n">
        <v>-28.2989497506001</v>
      </c>
      <c r="J144" s="27"/>
      <c r="K144" s="27" t="n">
        <v>0</v>
      </c>
      <c r="L144" s="27" t="n">
        <v>0</v>
      </c>
      <c r="M144" s="27" t="n">
        <v>0</v>
      </c>
      <c r="N144" s="27"/>
      <c r="O144" s="27" t="n">
        <v>1050.10319441563</v>
      </c>
      <c r="P144" s="27" t="n">
        <v>1069.5254173233</v>
      </c>
      <c r="Q144" s="27" t="n">
        <v>-19.4222229076699</v>
      </c>
      <c r="R144" s="27"/>
      <c r="S144" s="27" t="n">
        <v>0</v>
      </c>
      <c r="T144" s="27" t="n">
        <v>0</v>
      </c>
      <c r="U144" s="27" t="n">
        <v>0</v>
      </c>
      <c r="V144" s="27"/>
      <c r="W144" s="27" t="n">
        <v>0</v>
      </c>
      <c r="X144" s="27" t="n">
        <v>0</v>
      </c>
      <c r="Y144" s="27" t="n">
        <v>0</v>
      </c>
      <c r="Z144" s="27"/>
      <c r="AA144" s="27" t="n">
        <v>0</v>
      </c>
      <c r="AB144" s="0" t="n">
        <v>0</v>
      </c>
      <c r="AC144" s="0" t="n">
        <v>0</v>
      </c>
    </row>
    <row r="145" customFormat="false" ht="12.75" hidden="false" customHeight="false" outlineLevel="0" collapsed="false">
      <c r="A145" s="34" t="n">
        <v>40817</v>
      </c>
      <c r="C145" s="27" t="n">
        <v>2906.70670442998</v>
      </c>
      <c r="D145" s="27" t="n">
        <v>2960.82363572975</v>
      </c>
      <c r="E145" s="27" t="n">
        <v>-54.1169312997699</v>
      </c>
      <c r="F145" s="27"/>
      <c r="G145" s="27" t="n">
        <v>1858.46608442449</v>
      </c>
      <c r="H145" s="27" t="n">
        <v>1893.06692022965</v>
      </c>
      <c r="I145" s="27" t="n">
        <v>-34.6008358051599</v>
      </c>
      <c r="J145" s="27"/>
      <c r="K145" s="27" t="n">
        <v>0</v>
      </c>
      <c r="L145" s="27" t="n">
        <v>0</v>
      </c>
      <c r="M145" s="27" t="n">
        <v>0</v>
      </c>
      <c r="N145" s="27"/>
      <c r="O145" s="27" t="n">
        <v>1048.24062000549</v>
      </c>
      <c r="P145" s="27" t="n">
        <v>1067.7567155001</v>
      </c>
      <c r="Q145" s="27" t="n">
        <v>-19.51609549461</v>
      </c>
      <c r="R145" s="27"/>
      <c r="S145" s="27" t="n">
        <v>0</v>
      </c>
      <c r="T145" s="27" t="n">
        <v>0</v>
      </c>
      <c r="U145" s="27" t="n">
        <v>0</v>
      </c>
      <c r="V145" s="27"/>
      <c r="W145" s="27" t="n">
        <v>0</v>
      </c>
      <c r="X145" s="27" t="n">
        <v>0</v>
      </c>
      <c r="Y145" s="27" t="n">
        <v>0</v>
      </c>
      <c r="Z145" s="27"/>
      <c r="AA145" s="27" t="n">
        <v>0</v>
      </c>
      <c r="AB145" s="0" t="n">
        <v>0</v>
      </c>
      <c r="AC145" s="0" t="n">
        <v>0</v>
      </c>
    </row>
    <row r="146" customFormat="false" ht="12.75" hidden="false" customHeight="false" outlineLevel="0" collapsed="false">
      <c r="A146" s="34" t="n">
        <v>40848</v>
      </c>
      <c r="C146" s="27" t="n">
        <v>2608.53326364962</v>
      </c>
      <c r="D146" s="27" t="n">
        <v>2657.4270871323</v>
      </c>
      <c r="E146" s="27" t="n">
        <v>-48.8938234826778</v>
      </c>
      <c r="F146" s="27"/>
      <c r="G146" s="27" t="n">
        <v>1614.51566897958</v>
      </c>
      <c r="H146" s="27" t="n">
        <v>1644.77782634945</v>
      </c>
      <c r="I146" s="27" t="n">
        <v>-30.26215736987</v>
      </c>
      <c r="J146" s="27"/>
      <c r="K146" s="27" t="n">
        <v>0</v>
      </c>
      <c r="L146" s="27" t="n">
        <v>0</v>
      </c>
      <c r="M146" s="27" t="n">
        <v>0</v>
      </c>
      <c r="N146" s="27"/>
      <c r="O146" s="27" t="n">
        <v>994.017594670042</v>
      </c>
      <c r="P146" s="27" t="n">
        <v>1012.64926078285</v>
      </c>
      <c r="Q146" s="27" t="n">
        <v>-18.631666112808</v>
      </c>
      <c r="R146" s="27"/>
      <c r="S146" s="27" t="n">
        <v>0</v>
      </c>
      <c r="T146" s="27" t="n">
        <v>0</v>
      </c>
      <c r="U146" s="27" t="n">
        <v>0</v>
      </c>
      <c r="V146" s="27"/>
      <c r="W146" s="27" t="n">
        <v>0</v>
      </c>
      <c r="X146" s="27" t="n">
        <v>0</v>
      </c>
      <c r="Y146" s="27" t="n">
        <v>0</v>
      </c>
      <c r="Z146" s="27"/>
      <c r="AA146" s="27" t="n">
        <v>0</v>
      </c>
      <c r="AB146" s="0" t="n">
        <v>0</v>
      </c>
      <c r="AC146" s="0" t="n">
        <v>0</v>
      </c>
    </row>
    <row r="147" customFormat="false" ht="12.75" hidden="false" customHeight="false" outlineLevel="0" collapsed="false">
      <c r="A147" s="34" t="n">
        <v>40878</v>
      </c>
      <c r="C147" s="27" t="n">
        <v>2905.05338292639</v>
      </c>
      <c r="D147" s="27" t="n">
        <v>2959.85708135846</v>
      </c>
      <c r="E147" s="27" t="n">
        <v>-54.8036984320711</v>
      </c>
      <c r="F147" s="27"/>
      <c r="G147" s="27" t="n">
        <v>2000.07789344007</v>
      </c>
      <c r="H147" s="27" t="n">
        <v>2037.80927089322</v>
      </c>
      <c r="I147" s="27" t="n">
        <v>-37.7313774531499</v>
      </c>
      <c r="J147" s="27"/>
      <c r="K147" s="27" t="n">
        <v>0</v>
      </c>
      <c r="L147" s="27" t="n">
        <v>0</v>
      </c>
      <c r="M147" s="27" t="n">
        <v>0</v>
      </c>
      <c r="N147" s="27"/>
      <c r="O147" s="27" t="n">
        <v>904.97548948632</v>
      </c>
      <c r="P147" s="27" t="n">
        <v>922.047810465241</v>
      </c>
      <c r="Q147" s="27" t="n">
        <v>-17.072320978921</v>
      </c>
      <c r="R147" s="27"/>
      <c r="S147" s="27" t="n">
        <v>0</v>
      </c>
      <c r="T147" s="27" t="n">
        <v>0</v>
      </c>
      <c r="U147" s="27" t="n">
        <v>0</v>
      </c>
      <c r="V147" s="27"/>
      <c r="W147" s="27" t="n">
        <v>0</v>
      </c>
      <c r="X147" s="27" t="n">
        <v>0</v>
      </c>
      <c r="Y147" s="27" t="n">
        <v>0</v>
      </c>
      <c r="Z147" s="27"/>
      <c r="AA147" s="27" t="n">
        <v>0</v>
      </c>
      <c r="AB147" s="0" t="n">
        <v>0</v>
      </c>
      <c r="AC147" s="0" t="n">
        <v>0</v>
      </c>
    </row>
    <row r="148" customFormat="false" ht="12.75" hidden="false" customHeight="false" outlineLevel="0" collapsed="false">
      <c r="A148" s="34" t="n">
        <v>40909</v>
      </c>
      <c r="C148" s="27" t="n">
        <v>2629.46766443051</v>
      </c>
      <c r="D148" s="27" t="n">
        <v>2679.39992844056</v>
      </c>
      <c r="E148" s="27" t="n">
        <v>-49.932264010049</v>
      </c>
      <c r="F148" s="27"/>
      <c r="G148" s="27" t="n">
        <v>1748.73828009699</v>
      </c>
      <c r="H148" s="27" t="n">
        <v>1781.9459375508</v>
      </c>
      <c r="I148" s="27" t="n">
        <v>-33.20765745381</v>
      </c>
      <c r="J148" s="27"/>
      <c r="K148" s="27" t="n">
        <v>0</v>
      </c>
      <c r="L148" s="27" t="n">
        <v>0</v>
      </c>
      <c r="M148" s="27" t="n">
        <v>0</v>
      </c>
      <c r="N148" s="27"/>
      <c r="O148" s="27" t="n">
        <v>880.729384333516</v>
      </c>
      <c r="P148" s="27" t="n">
        <v>897.453990889755</v>
      </c>
      <c r="Q148" s="27" t="n">
        <v>-16.724606556239</v>
      </c>
      <c r="R148" s="27"/>
      <c r="S148" s="27" t="n">
        <v>0</v>
      </c>
      <c r="T148" s="27" t="n">
        <v>0</v>
      </c>
      <c r="U148" s="27" t="n">
        <v>0</v>
      </c>
      <c r="V148" s="27"/>
      <c r="W148" s="27" t="n">
        <v>0</v>
      </c>
      <c r="X148" s="27" t="n">
        <v>0</v>
      </c>
      <c r="Y148" s="27" t="n">
        <v>0</v>
      </c>
      <c r="Z148" s="27"/>
      <c r="AA148" s="27" t="n">
        <v>0</v>
      </c>
      <c r="AB148" s="0" t="n">
        <v>0</v>
      </c>
      <c r="AC148" s="0" t="n">
        <v>0</v>
      </c>
    </row>
    <row r="149" customFormat="false" ht="12.75" hidden="false" customHeight="false" outlineLevel="0" collapsed="false">
      <c r="A149" s="34" t="n">
        <v>40940</v>
      </c>
      <c r="C149" s="27" t="n">
        <v>2450.34934352586</v>
      </c>
      <c r="D149" s="27" t="n">
        <v>2497.18378665447</v>
      </c>
      <c r="E149" s="27" t="n">
        <v>-46.8344431286141</v>
      </c>
      <c r="F149" s="27"/>
      <c r="G149" s="27" t="n">
        <v>1551.6236077472</v>
      </c>
      <c r="H149" s="27" t="n">
        <v>1581.28036987626</v>
      </c>
      <c r="I149" s="27" t="n">
        <v>-29.6567621290601</v>
      </c>
      <c r="J149" s="27"/>
      <c r="K149" s="27" t="n">
        <v>0</v>
      </c>
      <c r="L149" s="27" t="n">
        <v>0</v>
      </c>
      <c r="M149" s="27" t="n">
        <v>0</v>
      </c>
      <c r="N149" s="27"/>
      <c r="O149" s="27" t="n">
        <v>898.725735778655</v>
      </c>
      <c r="P149" s="27" t="n">
        <v>915.903416778209</v>
      </c>
      <c r="Q149" s="27" t="n">
        <v>-17.177680999554</v>
      </c>
      <c r="R149" s="27"/>
      <c r="S149" s="27" t="n">
        <v>0</v>
      </c>
      <c r="T149" s="27" t="n">
        <v>0</v>
      </c>
      <c r="U149" s="27" t="n">
        <v>0</v>
      </c>
      <c r="V149" s="27"/>
      <c r="W149" s="27" t="n">
        <v>0</v>
      </c>
      <c r="X149" s="27" t="n">
        <v>0</v>
      </c>
      <c r="Y149" s="27" t="n">
        <v>0</v>
      </c>
      <c r="Z149" s="27"/>
      <c r="AA149" s="27" t="n">
        <v>0</v>
      </c>
      <c r="AB149" s="0" t="n">
        <v>0</v>
      </c>
      <c r="AC149" s="0" t="n">
        <v>0</v>
      </c>
    </row>
    <row r="150" customFormat="false" ht="12.75" hidden="false" customHeight="false" outlineLevel="0" collapsed="false">
      <c r="A150" s="34" t="n">
        <v>40969</v>
      </c>
      <c r="C150" s="27" t="n">
        <v>2570.6151270025</v>
      </c>
      <c r="D150" s="27" t="n">
        <v>2620.04461135045</v>
      </c>
      <c r="E150" s="27" t="n">
        <v>-49.4294843479534</v>
      </c>
      <c r="F150" s="27"/>
      <c r="G150" s="27" t="n">
        <v>1605.94394377688</v>
      </c>
      <c r="H150" s="27" t="n">
        <v>1636.82409390078</v>
      </c>
      <c r="I150" s="27" t="n">
        <v>-30.8801501239002</v>
      </c>
      <c r="J150" s="27"/>
      <c r="K150" s="27" t="n">
        <v>0</v>
      </c>
      <c r="L150" s="27" t="n">
        <v>0</v>
      </c>
      <c r="M150" s="27" t="n">
        <v>0</v>
      </c>
      <c r="N150" s="27"/>
      <c r="O150" s="27" t="n">
        <v>964.671183225615</v>
      </c>
      <c r="P150" s="27" t="n">
        <v>983.220517449668</v>
      </c>
      <c r="Q150" s="27" t="n">
        <v>-18.549334224053</v>
      </c>
      <c r="R150" s="27"/>
      <c r="S150" s="27" t="n">
        <v>0</v>
      </c>
      <c r="T150" s="27" t="n">
        <v>0</v>
      </c>
      <c r="U150" s="27" t="n">
        <v>0</v>
      </c>
      <c r="V150" s="27"/>
      <c r="W150" s="27" t="n">
        <v>0</v>
      </c>
      <c r="X150" s="27" t="n">
        <v>0</v>
      </c>
      <c r="Y150" s="27" t="n">
        <v>0</v>
      </c>
      <c r="Z150" s="27"/>
      <c r="AA150" s="27" t="n">
        <v>0</v>
      </c>
      <c r="AB150" s="0" t="n">
        <v>0</v>
      </c>
      <c r="AC150" s="0" t="n">
        <v>0</v>
      </c>
    </row>
    <row r="151" customFormat="false" ht="12.75" hidden="false" customHeight="false" outlineLevel="0" collapsed="false">
      <c r="A151" s="34" t="n">
        <v>41000</v>
      </c>
      <c r="C151" s="27" t="n">
        <v>2673.45435425934</v>
      </c>
      <c r="D151" s="27" t="n">
        <v>2725.42446363635</v>
      </c>
      <c r="E151" s="27" t="n">
        <v>-51.97010937701</v>
      </c>
      <c r="F151" s="27"/>
      <c r="G151" s="27" t="n">
        <v>1666.00804602016</v>
      </c>
      <c r="H151" s="27" t="n">
        <v>1698.39409377022</v>
      </c>
      <c r="I151" s="27" t="n">
        <v>-32.38604775006</v>
      </c>
      <c r="J151" s="27"/>
      <c r="K151" s="27" t="n">
        <v>0</v>
      </c>
      <c r="L151" s="27" t="n">
        <v>0</v>
      </c>
      <c r="M151" s="27" t="n">
        <v>0</v>
      </c>
      <c r="N151" s="27"/>
      <c r="O151" s="27" t="n">
        <v>1007.44630823918</v>
      </c>
      <c r="P151" s="27" t="n">
        <v>1027.03036986613</v>
      </c>
      <c r="Q151" s="27" t="n">
        <v>-19.5840616269501</v>
      </c>
      <c r="R151" s="27"/>
      <c r="S151" s="27" t="n">
        <v>0</v>
      </c>
      <c r="T151" s="27" t="n">
        <v>0</v>
      </c>
      <c r="U151" s="27" t="n">
        <v>0</v>
      </c>
      <c r="V151" s="27"/>
      <c r="W151" s="27" t="n">
        <v>0</v>
      </c>
      <c r="X151" s="27" t="n">
        <v>0</v>
      </c>
      <c r="Y151" s="27" t="n">
        <v>0</v>
      </c>
      <c r="Z151" s="27"/>
      <c r="AA151" s="27" t="n">
        <v>0</v>
      </c>
      <c r="AB151" s="0" t="n">
        <v>0</v>
      </c>
      <c r="AC151" s="0" t="n">
        <v>0</v>
      </c>
    </row>
    <row r="152" customFormat="false" ht="12.75" hidden="false" customHeight="false" outlineLevel="0" collapsed="false">
      <c r="A152" s="34" t="n">
        <v>41030</v>
      </c>
      <c r="C152" s="27" t="n">
        <v>2350.59889918458</v>
      </c>
      <c r="D152" s="27" t="n">
        <v>2396.57520582426</v>
      </c>
      <c r="E152" s="27" t="n">
        <v>-45.9763066396818</v>
      </c>
      <c r="F152" s="27"/>
      <c r="G152" s="27" t="n">
        <v>1352.55887378269</v>
      </c>
      <c r="H152" s="27" t="n">
        <v>1379.0141152749</v>
      </c>
      <c r="I152" s="27" t="n">
        <v>-26.45524149221</v>
      </c>
      <c r="J152" s="27"/>
      <c r="K152" s="27" t="n">
        <v>0</v>
      </c>
      <c r="L152" s="27" t="n">
        <v>0</v>
      </c>
      <c r="M152" s="27" t="n">
        <v>0</v>
      </c>
      <c r="N152" s="27"/>
      <c r="O152" s="27" t="n">
        <v>998.040025401888</v>
      </c>
      <c r="P152" s="27" t="n">
        <v>1017.56109054936</v>
      </c>
      <c r="Q152" s="27" t="n">
        <v>-19.521065147472</v>
      </c>
      <c r="R152" s="27"/>
      <c r="S152" s="27" t="n">
        <v>0</v>
      </c>
      <c r="T152" s="27" t="n">
        <v>0</v>
      </c>
      <c r="U152" s="27" t="n">
        <v>0</v>
      </c>
      <c r="V152" s="27"/>
      <c r="W152" s="27" t="n">
        <v>0</v>
      </c>
      <c r="X152" s="27" t="n">
        <v>0</v>
      </c>
      <c r="Y152" s="27" t="n">
        <v>0</v>
      </c>
      <c r="Z152" s="27"/>
      <c r="AA152" s="27" t="n">
        <v>0</v>
      </c>
      <c r="AB152" s="0" t="n">
        <v>0</v>
      </c>
      <c r="AC152" s="0" t="n">
        <v>0</v>
      </c>
    </row>
    <row r="153" customFormat="false" ht="12.75" hidden="false" customHeight="false" outlineLevel="0" collapsed="false">
      <c r="A153" s="34" t="n">
        <v>41061</v>
      </c>
      <c r="C153" s="27" t="n">
        <v>1857.03433316949</v>
      </c>
      <c r="D153" s="27" t="n">
        <v>1893.58607927043</v>
      </c>
      <c r="E153" s="27" t="n">
        <v>-36.5517461009399</v>
      </c>
      <c r="F153" s="27"/>
      <c r="G153" s="27" t="n">
        <v>1857.03433316949</v>
      </c>
      <c r="H153" s="27" t="n">
        <v>1893.58607927043</v>
      </c>
      <c r="I153" s="27" t="n">
        <v>-36.5517461009399</v>
      </c>
      <c r="J153" s="27"/>
      <c r="K153" s="27" t="n">
        <v>0</v>
      </c>
      <c r="L153" s="27" t="n">
        <v>0</v>
      </c>
      <c r="M153" s="27" t="n">
        <v>0</v>
      </c>
      <c r="N153" s="27"/>
      <c r="O153" s="27" t="n">
        <v>0</v>
      </c>
      <c r="P153" s="27" t="n">
        <v>0</v>
      </c>
      <c r="Q153" s="27" t="n">
        <v>0</v>
      </c>
      <c r="R153" s="27"/>
      <c r="S153" s="27" t="n">
        <v>0</v>
      </c>
      <c r="T153" s="27" t="n">
        <v>0</v>
      </c>
      <c r="U153" s="27" t="n">
        <v>0</v>
      </c>
      <c r="V153" s="27"/>
      <c r="W153" s="27" t="n">
        <v>0</v>
      </c>
      <c r="X153" s="27" t="n">
        <v>0</v>
      </c>
      <c r="Y153" s="27" t="n">
        <v>0</v>
      </c>
      <c r="Z153" s="27"/>
      <c r="AA153" s="27" t="n">
        <v>0</v>
      </c>
      <c r="AB153" s="0" t="n">
        <v>0</v>
      </c>
      <c r="AC153" s="0" t="n">
        <v>0</v>
      </c>
    </row>
    <row r="154" customFormat="false" ht="12.75" hidden="false" customHeight="false" outlineLevel="0" collapsed="false">
      <c r="A154" s="34" t="n">
        <v>41091</v>
      </c>
      <c r="C154" s="27" t="n">
        <v>1125.75817329731</v>
      </c>
      <c r="D154" s="27" t="n">
        <v>1148.05012247522</v>
      </c>
      <c r="E154" s="27" t="n">
        <v>-22.2919491779101</v>
      </c>
      <c r="F154" s="27"/>
      <c r="G154" s="27" t="n">
        <v>1125.75817329731</v>
      </c>
      <c r="H154" s="27" t="n">
        <v>1148.05012247522</v>
      </c>
      <c r="I154" s="27" t="n">
        <v>-22.2919491779101</v>
      </c>
      <c r="J154" s="27"/>
      <c r="K154" s="27" t="n">
        <v>0</v>
      </c>
      <c r="L154" s="27" t="n">
        <v>0</v>
      </c>
      <c r="M154" s="27" t="n">
        <v>0</v>
      </c>
      <c r="N154" s="27"/>
      <c r="O154" s="27" t="n">
        <v>0</v>
      </c>
      <c r="P154" s="27" t="n">
        <v>0</v>
      </c>
      <c r="Q154" s="27" t="n">
        <v>0</v>
      </c>
      <c r="R154" s="27"/>
      <c r="S154" s="27" t="n">
        <v>0</v>
      </c>
      <c r="T154" s="27" t="n">
        <v>0</v>
      </c>
      <c r="U154" s="27" t="n">
        <v>0</v>
      </c>
      <c r="V154" s="27"/>
      <c r="W154" s="27" t="n">
        <v>0</v>
      </c>
      <c r="X154" s="27" t="n">
        <v>0</v>
      </c>
      <c r="Y154" s="27" t="n">
        <v>0</v>
      </c>
      <c r="Z154" s="27"/>
      <c r="AA154" s="27" t="n">
        <v>0</v>
      </c>
      <c r="AB154" s="0" t="n">
        <v>0</v>
      </c>
      <c r="AC154" s="0" t="n">
        <v>0</v>
      </c>
    </row>
    <row r="155" customFormat="false" ht="12.75" hidden="false" customHeight="false" outlineLevel="0" collapsed="false">
      <c r="A155" s="34" t="n">
        <v>41122</v>
      </c>
      <c r="C155" s="27" t="n">
        <v>1889.29117012368</v>
      </c>
      <c r="D155" s="27" t="n">
        <v>1926.93323523034</v>
      </c>
      <c r="E155" s="27" t="n">
        <v>-37.6420651066599</v>
      </c>
      <c r="F155" s="27"/>
      <c r="G155" s="27" t="n">
        <v>1889.29117012368</v>
      </c>
      <c r="H155" s="27" t="n">
        <v>1926.93323523034</v>
      </c>
      <c r="I155" s="27" t="n">
        <v>-37.6420651066599</v>
      </c>
      <c r="J155" s="27"/>
      <c r="K155" s="27" t="n">
        <v>0</v>
      </c>
      <c r="L155" s="27" t="n">
        <v>0</v>
      </c>
      <c r="M155" s="27" t="n">
        <v>0</v>
      </c>
      <c r="N155" s="27"/>
      <c r="O155" s="27" t="n">
        <v>0</v>
      </c>
      <c r="P155" s="27" t="n">
        <v>0</v>
      </c>
      <c r="Q155" s="27" t="n">
        <v>0</v>
      </c>
      <c r="R155" s="27"/>
      <c r="S155" s="27" t="n">
        <v>0</v>
      </c>
      <c r="T155" s="27" t="n">
        <v>0</v>
      </c>
      <c r="U155" s="27" t="n">
        <v>0</v>
      </c>
      <c r="V155" s="27"/>
      <c r="W155" s="27" t="n">
        <v>0</v>
      </c>
      <c r="X155" s="27" t="n">
        <v>0</v>
      </c>
      <c r="Y155" s="27" t="n">
        <v>0</v>
      </c>
      <c r="Z155" s="27"/>
      <c r="AA155" s="27" t="n">
        <v>0</v>
      </c>
      <c r="AB155" s="0" t="n">
        <v>0</v>
      </c>
      <c r="AC155" s="0" t="n">
        <v>0</v>
      </c>
    </row>
    <row r="156" customFormat="false" ht="12.75" hidden="false" customHeight="false" outlineLevel="0" collapsed="false">
      <c r="A156" s="34" t="n">
        <v>41153</v>
      </c>
      <c r="C156" s="27" t="n">
        <v>1326.02564001948</v>
      </c>
      <c r="D156" s="27" t="n">
        <v>1352.60642176259</v>
      </c>
      <c r="E156" s="27" t="n">
        <v>-26.5807817431098</v>
      </c>
      <c r="F156" s="27"/>
      <c r="G156" s="27" t="n">
        <v>1326.02564001948</v>
      </c>
      <c r="H156" s="27" t="n">
        <v>1352.60642176259</v>
      </c>
      <c r="I156" s="27" t="n">
        <v>-26.5807817431098</v>
      </c>
      <c r="J156" s="27"/>
      <c r="K156" s="27" t="n">
        <v>0</v>
      </c>
      <c r="L156" s="27" t="n">
        <v>0</v>
      </c>
      <c r="M156" s="27" t="n">
        <v>0</v>
      </c>
      <c r="N156" s="27"/>
      <c r="O156" s="27" t="n">
        <v>0</v>
      </c>
      <c r="P156" s="27" t="n">
        <v>0</v>
      </c>
      <c r="Q156" s="27" t="n">
        <v>0</v>
      </c>
      <c r="R156" s="27"/>
      <c r="S156" s="27" t="n">
        <v>0</v>
      </c>
      <c r="T156" s="27" t="n">
        <v>0</v>
      </c>
      <c r="U156" s="27" t="n">
        <v>0</v>
      </c>
      <c r="V156" s="27"/>
      <c r="W156" s="27" t="n">
        <v>0</v>
      </c>
      <c r="X156" s="27" t="n">
        <v>0</v>
      </c>
      <c r="Y156" s="27" t="n">
        <v>0</v>
      </c>
      <c r="Z156" s="27"/>
      <c r="AA156" s="27" t="n">
        <v>0</v>
      </c>
      <c r="AB156" s="0" t="n">
        <v>0</v>
      </c>
      <c r="AC156" s="0" t="n">
        <v>0</v>
      </c>
    </row>
    <row r="157" customFormat="false" ht="12.75" hidden="false" customHeight="false" outlineLevel="0" collapsed="false">
      <c r="A157" s="34" t="n">
        <v>41183</v>
      </c>
      <c r="C157" s="27" t="n">
        <v>1610.43199471752</v>
      </c>
      <c r="D157" s="27" t="n">
        <v>1642.90226020684</v>
      </c>
      <c r="E157" s="27" t="n">
        <v>-32.4702654893201</v>
      </c>
      <c r="F157" s="27"/>
      <c r="G157" s="27" t="n">
        <v>1610.43199471752</v>
      </c>
      <c r="H157" s="27" t="n">
        <v>1642.90226020684</v>
      </c>
      <c r="I157" s="27" t="n">
        <v>-32.4702654893201</v>
      </c>
      <c r="J157" s="27"/>
      <c r="K157" s="27" t="n">
        <v>0</v>
      </c>
      <c r="L157" s="27" t="n">
        <v>0</v>
      </c>
      <c r="M157" s="27" t="n">
        <v>0</v>
      </c>
      <c r="N157" s="27"/>
      <c r="O157" s="27" t="n">
        <v>0</v>
      </c>
      <c r="P157" s="27" t="n">
        <v>0</v>
      </c>
      <c r="Q157" s="27" t="n">
        <v>0</v>
      </c>
      <c r="R157" s="27"/>
      <c r="S157" s="27" t="n">
        <v>0</v>
      </c>
      <c r="T157" s="27" t="n">
        <v>0</v>
      </c>
      <c r="U157" s="27" t="n">
        <v>0</v>
      </c>
      <c r="V157" s="27"/>
      <c r="W157" s="27" t="n">
        <v>0</v>
      </c>
      <c r="X157" s="27" t="n">
        <v>0</v>
      </c>
      <c r="Y157" s="27" t="n">
        <v>0</v>
      </c>
      <c r="Z157" s="27"/>
      <c r="AA157" s="27" t="n">
        <v>0</v>
      </c>
      <c r="AB157" s="0" t="n">
        <v>0</v>
      </c>
      <c r="AC157" s="0" t="n">
        <v>0</v>
      </c>
    </row>
    <row r="158" customFormat="false" ht="12.75" hidden="false" customHeight="false" outlineLevel="0" collapsed="false">
      <c r="A158" s="34" t="n">
        <v>41214</v>
      </c>
      <c r="C158" s="27" t="n">
        <v>1382.53827172242</v>
      </c>
      <c r="D158" s="27" t="n">
        <v>1410.57991803146</v>
      </c>
      <c r="E158" s="27" t="n">
        <v>-28.0416463090401</v>
      </c>
      <c r="F158" s="27"/>
      <c r="G158" s="27" t="n">
        <v>1382.53827172242</v>
      </c>
      <c r="H158" s="27" t="n">
        <v>1410.57991803146</v>
      </c>
      <c r="I158" s="27" t="n">
        <v>-28.0416463090401</v>
      </c>
      <c r="J158" s="27"/>
      <c r="K158" s="27" t="n">
        <v>0</v>
      </c>
      <c r="L158" s="27" t="n">
        <v>0</v>
      </c>
      <c r="M158" s="27" t="n">
        <v>0</v>
      </c>
      <c r="N158" s="27"/>
      <c r="O158" s="27" t="n">
        <v>0</v>
      </c>
      <c r="P158" s="27" t="n">
        <v>0</v>
      </c>
      <c r="Q158" s="27" t="n">
        <v>0</v>
      </c>
      <c r="R158" s="27"/>
      <c r="S158" s="27" t="n">
        <v>0</v>
      </c>
      <c r="T158" s="27" t="n">
        <v>0</v>
      </c>
      <c r="U158" s="27" t="n">
        <v>0</v>
      </c>
      <c r="V158" s="27"/>
      <c r="W158" s="27" t="n">
        <v>0</v>
      </c>
      <c r="X158" s="27" t="n">
        <v>0</v>
      </c>
      <c r="Y158" s="27" t="n">
        <v>0</v>
      </c>
      <c r="Z158" s="27"/>
      <c r="AA158" s="27" t="n">
        <v>0</v>
      </c>
      <c r="AB158" s="0" t="n">
        <v>0</v>
      </c>
      <c r="AC158" s="0" t="n">
        <v>0</v>
      </c>
    </row>
    <row r="159" customFormat="false" ht="12.75" hidden="false" customHeight="false" outlineLevel="0" collapsed="false">
      <c r="A159" s="34" t="n">
        <v>41244</v>
      </c>
      <c r="C159" s="27" t="n">
        <v>1687.33072652959</v>
      </c>
      <c r="D159" s="27" t="n">
        <v>1721.74974552407</v>
      </c>
      <c r="E159" s="27" t="n">
        <v>-34.41901899448</v>
      </c>
      <c r="F159" s="27"/>
      <c r="G159" s="27" t="n">
        <v>1687.33072652959</v>
      </c>
      <c r="H159" s="27" t="n">
        <v>1721.74974552407</v>
      </c>
      <c r="I159" s="27" t="n">
        <v>-34.41901899448</v>
      </c>
      <c r="J159" s="27"/>
      <c r="K159" s="27" t="n">
        <v>0</v>
      </c>
      <c r="L159" s="27" t="n">
        <v>0</v>
      </c>
      <c r="M159" s="27" t="n">
        <v>0</v>
      </c>
      <c r="N159" s="27"/>
      <c r="O159" s="27" t="n">
        <v>0</v>
      </c>
      <c r="P159" s="27" t="n">
        <v>0</v>
      </c>
      <c r="Q159" s="27" t="n">
        <v>0</v>
      </c>
      <c r="R159" s="27"/>
      <c r="S159" s="27" t="n">
        <v>0</v>
      </c>
      <c r="T159" s="27" t="n">
        <v>0</v>
      </c>
      <c r="U159" s="27" t="n">
        <v>0</v>
      </c>
      <c r="V159" s="27"/>
      <c r="W159" s="27" t="n">
        <v>0</v>
      </c>
      <c r="X159" s="27" t="n">
        <v>0</v>
      </c>
      <c r="Y159" s="27" t="n">
        <v>0</v>
      </c>
      <c r="Z159" s="27"/>
      <c r="AA159" s="27" t="n">
        <v>0</v>
      </c>
      <c r="AB159" s="0" t="n">
        <v>0</v>
      </c>
      <c r="AC159" s="0" t="n">
        <v>0</v>
      </c>
    </row>
    <row r="160" customFormat="false" ht="12.75" hidden="false" customHeight="false" outlineLevel="0" collapsed="false">
      <c r="A160" s="34" t="n">
        <v>41275</v>
      </c>
      <c r="C160" s="27" t="n">
        <v>1457.87306687401</v>
      </c>
      <c r="D160" s="27" t="n">
        <v>1487.78497695005</v>
      </c>
      <c r="E160" s="27" t="n">
        <v>-29.9119100760399</v>
      </c>
      <c r="F160" s="27"/>
      <c r="G160" s="27" t="n">
        <v>1457.87306687401</v>
      </c>
      <c r="H160" s="27" t="n">
        <v>1487.78497695005</v>
      </c>
      <c r="I160" s="27" t="n">
        <v>-29.9119100760399</v>
      </c>
      <c r="J160" s="27"/>
      <c r="K160" s="27" t="n">
        <v>0</v>
      </c>
      <c r="L160" s="27" t="n">
        <v>0</v>
      </c>
      <c r="M160" s="27" t="n">
        <v>0</v>
      </c>
      <c r="N160" s="27"/>
      <c r="O160" s="27" t="n">
        <v>0</v>
      </c>
      <c r="P160" s="27" t="n">
        <v>0</v>
      </c>
      <c r="Q160" s="27" t="n">
        <v>0</v>
      </c>
      <c r="R160" s="27"/>
      <c r="S160" s="27" t="n">
        <v>0</v>
      </c>
      <c r="T160" s="27" t="n">
        <v>0</v>
      </c>
      <c r="U160" s="27" t="n">
        <v>0</v>
      </c>
      <c r="V160" s="27"/>
      <c r="W160" s="27" t="n">
        <v>0</v>
      </c>
      <c r="X160" s="27" t="n">
        <v>0</v>
      </c>
      <c r="Y160" s="27" t="n">
        <v>0</v>
      </c>
      <c r="Z160" s="27"/>
      <c r="AA160" s="27" t="n">
        <v>0</v>
      </c>
      <c r="AB160" s="0" t="n">
        <v>0</v>
      </c>
      <c r="AC160" s="0" t="n">
        <v>0</v>
      </c>
    </row>
    <row r="161" customFormat="false" ht="12.75" hidden="false" customHeight="false" outlineLevel="0" collapsed="false">
      <c r="A161" s="34" t="n">
        <v>41306</v>
      </c>
      <c r="C161" s="27" t="n">
        <v>1312.56141718654</v>
      </c>
      <c r="D161" s="27" t="n">
        <v>1339.64723821485</v>
      </c>
      <c r="E161" s="27" t="n">
        <v>-27.08582102831</v>
      </c>
      <c r="F161" s="27"/>
      <c r="G161" s="27" t="n">
        <v>1312.56141718654</v>
      </c>
      <c r="H161" s="27" t="n">
        <v>1339.64723821485</v>
      </c>
      <c r="I161" s="27" t="n">
        <v>-27.08582102831</v>
      </c>
      <c r="J161" s="27"/>
      <c r="K161" s="27" t="n">
        <v>0</v>
      </c>
      <c r="L161" s="27" t="n">
        <v>0</v>
      </c>
      <c r="M161" s="27" t="n">
        <v>0</v>
      </c>
      <c r="N161" s="27"/>
      <c r="O161" s="27" t="n">
        <v>0</v>
      </c>
      <c r="P161" s="27" t="n">
        <v>0</v>
      </c>
      <c r="Q161" s="27" t="n">
        <v>0</v>
      </c>
      <c r="R161" s="27"/>
      <c r="S161" s="27" t="n">
        <v>0</v>
      </c>
      <c r="T161" s="27" t="n">
        <v>0</v>
      </c>
      <c r="U161" s="27" t="n">
        <v>0</v>
      </c>
      <c r="V161" s="27"/>
      <c r="W161" s="27" t="n">
        <v>0</v>
      </c>
      <c r="X161" s="27" t="n">
        <v>0</v>
      </c>
      <c r="Y161" s="27" t="n">
        <v>0</v>
      </c>
      <c r="Z161" s="27"/>
      <c r="AA161" s="27" t="n">
        <v>0</v>
      </c>
      <c r="AB161" s="0" t="n">
        <v>0</v>
      </c>
      <c r="AC161" s="0" t="n">
        <v>0</v>
      </c>
    </row>
    <row r="162" customFormat="false" ht="12.75" hidden="false" customHeight="false" outlineLevel="0" collapsed="false">
      <c r="A162" s="34" t="n">
        <v>41334</v>
      </c>
      <c r="C162" s="27" t="n">
        <v>1376.39664301647</v>
      </c>
      <c r="D162" s="27" t="n">
        <v>1404.94612596374</v>
      </c>
      <c r="E162" s="27" t="n">
        <v>-28.54948294727</v>
      </c>
      <c r="F162" s="27"/>
      <c r="G162" s="27" t="n">
        <v>1376.39664301647</v>
      </c>
      <c r="H162" s="27" t="n">
        <v>1404.94612596374</v>
      </c>
      <c r="I162" s="27" t="n">
        <v>-28.54948294727</v>
      </c>
      <c r="J162" s="27"/>
      <c r="K162" s="27" t="n">
        <v>0</v>
      </c>
      <c r="L162" s="27" t="n">
        <v>0</v>
      </c>
      <c r="M162" s="27" t="n">
        <v>0</v>
      </c>
      <c r="N162" s="27"/>
      <c r="O162" s="27" t="n">
        <v>0</v>
      </c>
      <c r="P162" s="27" t="n">
        <v>0</v>
      </c>
      <c r="Q162" s="27" t="n">
        <v>0</v>
      </c>
      <c r="R162" s="27"/>
      <c r="S162" s="27" t="n">
        <v>0</v>
      </c>
      <c r="T162" s="27" t="n">
        <v>0</v>
      </c>
      <c r="U162" s="27" t="n">
        <v>0</v>
      </c>
      <c r="V162" s="27"/>
      <c r="W162" s="27" t="n">
        <v>0</v>
      </c>
      <c r="X162" s="27" t="n">
        <v>0</v>
      </c>
      <c r="Y162" s="27" t="n">
        <v>0</v>
      </c>
      <c r="Z162" s="27"/>
      <c r="AA162" s="27" t="n">
        <v>0</v>
      </c>
      <c r="AB162" s="0" t="n">
        <v>0</v>
      </c>
      <c r="AC162" s="0" t="n">
        <v>0</v>
      </c>
    </row>
    <row r="163" customFormat="false" ht="12.75" hidden="false" customHeight="false" outlineLevel="0" collapsed="false">
      <c r="A163" s="34" t="n">
        <v>41365</v>
      </c>
      <c r="C163" s="27" t="n">
        <v>1446.94161233404</v>
      </c>
      <c r="D163" s="27" t="n">
        <v>1477.12381687317</v>
      </c>
      <c r="E163" s="27" t="n">
        <v>-30.18220453913</v>
      </c>
      <c r="F163" s="27"/>
      <c r="G163" s="27" t="n">
        <v>1446.94161233404</v>
      </c>
      <c r="H163" s="27" t="n">
        <v>1477.12381687317</v>
      </c>
      <c r="I163" s="27" t="n">
        <v>-30.18220453913</v>
      </c>
      <c r="J163" s="27"/>
      <c r="K163" s="27" t="n">
        <v>0</v>
      </c>
      <c r="L163" s="27" t="n">
        <v>0</v>
      </c>
      <c r="M163" s="27" t="n">
        <v>0</v>
      </c>
      <c r="N163" s="27"/>
      <c r="O163" s="27" t="n">
        <v>0</v>
      </c>
      <c r="P163" s="27" t="n">
        <v>0</v>
      </c>
      <c r="Q163" s="27" t="n">
        <v>0</v>
      </c>
      <c r="R163" s="27"/>
      <c r="S163" s="27" t="n">
        <v>0</v>
      </c>
      <c r="T163" s="27" t="n">
        <v>0</v>
      </c>
      <c r="U163" s="27" t="n">
        <v>0</v>
      </c>
      <c r="V163" s="27"/>
      <c r="W163" s="27" t="n">
        <v>0</v>
      </c>
      <c r="X163" s="27" t="n">
        <v>0</v>
      </c>
      <c r="Y163" s="27" t="n">
        <v>0</v>
      </c>
      <c r="Z163" s="27"/>
      <c r="AA163" s="27" t="n">
        <v>0</v>
      </c>
      <c r="AB163" s="0" t="n">
        <v>0</v>
      </c>
      <c r="AC163" s="0" t="n">
        <v>0</v>
      </c>
    </row>
    <row r="164" customFormat="false" ht="12.75" hidden="false" customHeight="false" outlineLevel="0" collapsed="false">
      <c r="A164" s="34" t="n">
        <v>41395</v>
      </c>
      <c r="C164" s="27" t="n">
        <v>1175.38463950916</v>
      </c>
      <c r="D164" s="27" t="n">
        <v>1200.03484738891</v>
      </c>
      <c r="E164" s="27" t="n">
        <v>-24.65020787975</v>
      </c>
      <c r="F164" s="27"/>
      <c r="G164" s="27" t="n">
        <v>1175.38463950916</v>
      </c>
      <c r="H164" s="27" t="n">
        <v>1200.03484738891</v>
      </c>
      <c r="I164" s="27" t="n">
        <v>-24.65020787975</v>
      </c>
      <c r="J164" s="27"/>
      <c r="K164" s="27" t="n">
        <v>0</v>
      </c>
      <c r="L164" s="27" t="n">
        <v>0</v>
      </c>
      <c r="M164" s="27" t="n">
        <v>0</v>
      </c>
      <c r="N164" s="27"/>
      <c r="O164" s="27" t="n">
        <v>0</v>
      </c>
      <c r="P164" s="27" t="n">
        <v>0</v>
      </c>
      <c r="Q164" s="27" t="n">
        <v>0</v>
      </c>
      <c r="R164" s="27"/>
      <c r="S164" s="27" t="n">
        <v>0</v>
      </c>
      <c r="T164" s="27" t="n">
        <v>0</v>
      </c>
      <c r="U164" s="27" t="n">
        <v>0</v>
      </c>
      <c r="V164" s="27"/>
      <c r="W164" s="27" t="n">
        <v>0</v>
      </c>
      <c r="X164" s="27" t="n">
        <v>0</v>
      </c>
      <c r="Y164" s="27" t="n">
        <v>0</v>
      </c>
      <c r="Z164" s="27"/>
      <c r="AA164" s="27" t="n">
        <v>0</v>
      </c>
      <c r="AB164" s="0" t="n">
        <v>0</v>
      </c>
      <c r="AC164" s="0" t="n">
        <v>0</v>
      </c>
    </row>
    <row r="165" customFormat="false" ht="12.75" hidden="false" customHeight="false" outlineLevel="0" collapsed="false">
      <c r="A165" s="34" t="n">
        <v>41426</v>
      </c>
      <c r="C165" s="27" t="n">
        <v>1610.98856738966</v>
      </c>
      <c r="D165" s="27" t="n">
        <v>1644.9609006251</v>
      </c>
      <c r="E165" s="27" t="n">
        <v>-33.9723332354401</v>
      </c>
      <c r="F165" s="27"/>
      <c r="G165" s="27" t="n">
        <v>1610.98856738966</v>
      </c>
      <c r="H165" s="27" t="n">
        <v>1644.9609006251</v>
      </c>
      <c r="I165" s="27" t="n">
        <v>-33.9723332354401</v>
      </c>
      <c r="J165" s="27"/>
      <c r="K165" s="27" t="n">
        <v>0</v>
      </c>
      <c r="L165" s="27" t="n">
        <v>0</v>
      </c>
      <c r="M165" s="27" t="n">
        <v>0</v>
      </c>
      <c r="N165" s="27"/>
      <c r="O165" s="27" t="n">
        <v>0</v>
      </c>
      <c r="P165" s="27" t="n">
        <v>0</v>
      </c>
      <c r="Q165" s="27" t="n">
        <v>0</v>
      </c>
      <c r="R165" s="27"/>
      <c r="S165" s="27" t="n">
        <v>0</v>
      </c>
      <c r="T165" s="27" t="n">
        <v>0</v>
      </c>
      <c r="U165" s="27" t="n">
        <v>0</v>
      </c>
      <c r="V165" s="27"/>
      <c r="W165" s="27" t="n">
        <v>0</v>
      </c>
      <c r="X165" s="27" t="n">
        <v>0</v>
      </c>
      <c r="Y165" s="27" t="n">
        <v>0</v>
      </c>
      <c r="Z165" s="27"/>
      <c r="AA165" s="27" t="n">
        <v>0</v>
      </c>
      <c r="AB165" s="0" t="n">
        <v>0</v>
      </c>
      <c r="AC165" s="0" t="n">
        <v>0</v>
      </c>
    </row>
    <row r="166" customFormat="false" ht="12.75" hidden="false" customHeight="false" outlineLevel="0" collapsed="false">
      <c r="A166" s="34" t="n">
        <v>41456</v>
      </c>
      <c r="C166" s="27" t="n">
        <v>974.844204528912</v>
      </c>
      <c r="D166" s="27" t="n">
        <v>995.510288222279</v>
      </c>
      <c r="E166" s="27" t="n">
        <v>-20.666083693367</v>
      </c>
      <c r="F166" s="27"/>
      <c r="G166" s="27" t="n">
        <v>974.844204528912</v>
      </c>
      <c r="H166" s="27" t="n">
        <v>995.510288222279</v>
      </c>
      <c r="I166" s="27" t="n">
        <v>-20.666083693367</v>
      </c>
      <c r="J166" s="27"/>
      <c r="K166" s="27" t="n">
        <v>0</v>
      </c>
      <c r="L166" s="27" t="n">
        <v>0</v>
      </c>
      <c r="M166" s="27" t="n">
        <v>0</v>
      </c>
      <c r="N166" s="27"/>
      <c r="O166" s="27" t="n">
        <v>0</v>
      </c>
      <c r="P166" s="27" t="n">
        <v>0</v>
      </c>
      <c r="Q166" s="27" t="n">
        <v>0</v>
      </c>
      <c r="R166" s="27"/>
      <c r="S166" s="27" t="n">
        <v>0</v>
      </c>
      <c r="T166" s="27" t="n">
        <v>0</v>
      </c>
      <c r="U166" s="27" t="n">
        <v>0</v>
      </c>
      <c r="V166" s="27"/>
      <c r="W166" s="27" t="n">
        <v>0</v>
      </c>
      <c r="X166" s="27" t="n">
        <v>0</v>
      </c>
      <c r="Y166" s="27" t="n">
        <v>0</v>
      </c>
      <c r="Z166" s="27"/>
      <c r="AA166" s="27" t="n">
        <v>0</v>
      </c>
      <c r="AB166" s="0" t="n">
        <v>0</v>
      </c>
      <c r="AC166" s="0" t="n">
        <v>0</v>
      </c>
    </row>
    <row r="167" customFormat="false" ht="12.75" hidden="false" customHeight="false" outlineLevel="0" collapsed="false">
      <c r="A167" s="34" t="n">
        <v>41487</v>
      </c>
      <c r="C167" s="27" t="n">
        <v>1632.82235113064</v>
      </c>
      <c r="D167" s="27" t="n">
        <v>1667.62422951508</v>
      </c>
      <c r="E167" s="27" t="n">
        <v>-34.80187838444</v>
      </c>
      <c r="F167" s="27"/>
      <c r="G167" s="27" t="n">
        <v>1632.82235113064</v>
      </c>
      <c r="H167" s="27" t="n">
        <v>1667.62422951508</v>
      </c>
      <c r="I167" s="27" t="n">
        <v>-34.80187838444</v>
      </c>
      <c r="J167" s="27"/>
      <c r="K167" s="27" t="n">
        <v>0</v>
      </c>
      <c r="L167" s="27" t="n">
        <v>0</v>
      </c>
      <c r="M167" s="27" t="n">
        <v>0</v>
      </c>
      <c r="N167" s="27"/>
      <c r="O167" s="27" t="n">
        <v>0</v>
      </c>
      <c r="P167" s="27" t="n">
        <v>0</v>
      </c>
      <c r="Q167" s="27" t="n">
        <v>0</v>
      </c>
      <c r="R167" s="27"/>
      <c r="S167" s="27" t="n">
        <v>0</v>
      </c>
      <c r="T167" s="27" t="n">
        <v>0</v>
      </c>
      <c r="U167" s="27" t="n">
        <v>0</v>
      </c>
      <c r="V167" s="27"/>
      <c r="W167" s="27" t="n">
        <v>0</v>
      </c>
      <c r="X167" s="27" t="n">
        <v>0</v>
      </c>
      <c r="Y167" s="27" t="n">
        <v>0</v>
      </c>
      <c r="Z167" s="27"/>
      <c r="AA167" s="27" t="n">
        <v>0</v>
      </c>
      <c r="AB167" s="0" t="n">
        <v>0</v>
      </c>
      <c r="AC167" s="0" t="n">
        <v>0</v>
      </c>
    </row>
    <row r="168" customFormat="false" ht="12.75" hidden="false" customHeight="false" outlineLevel="0" collapsed="false">
      <c r="A168" s="34" t="n">
        <v>41518</v>
      </c>
      <c r="C168" s="27" t="n">
        <v>1145.92896987408</v>
      </c>
      <c r="D168" s="27" t="n">
        <v>1170.48377770436</v>
      </c>
      <c r="E168" s="27" t="n">
        <v>-24.55480783028</v>
      </c>
      <c r="F168" s="27"/>
      <c r="G168" s="27" t="n">
        <v>1145.92896987408</v>
      </c>
      <c r="H168" s="27" t="n">
        <v>1170.48377770436</v>
      </c>
      <c r="I168" s="27" t="n">
        <v>-24.55480783028</v>
      </c>
      <c r="J168" s="27"/>
      <c r="K168" s="27" t="n">
        <v>0</v>
      </c>
      <c r="L168" s="27" t="n">
        <v>0</v>
      </c>
      <c r="M168" s="27" t="n">
        <v>0</v>
      </c>
      <c r="N168" s="27"/>
      <c r="O168" s="27" t="n">
        <v>0</v>
      </c>
      <c r="P168" s="27" t="n">
        <v>0</v>
      </c>
      <c r="Q168" s="27" t="n">
        <v>0</v>
      </c>
      <c r="R168" s="27"/>
      <c r="S168" s="27" t="n">
        <v>0</v>
      </c>
      <c r="T168" s="27" t="n">
        <v>0</v>
      </c>
      <c r="U168" s="27" t="n">
        <v>0</v>
      </c>
      <c r="V168" s="27"/>
      <c r="W168" s="27" t="n">
        <v>0</v>
      </c>
      <c r="X168" s="27" t="n">
        <v>0</v>
      </c>
      <c r="Y168" s="27" t="n">
        <v>0</v>
      </c>
      <c r="Z168" s="27"/>
      <c r="AA168" s="27" t="n">
        <v>0</v>
      </c>
      <c r="AB168" s="0" t="n">
        <v>0</v>
      </c>
      <c r="AC168" s="0" t="n">
        <v>0</v>
      </c>
    </row>
    <row r="169" customFormat="false" ht="12.75" hidden="false" customHeight="false" outlineLevel="0" collapsed="false">
      <c r="A169" s="34" t="n">
        <v>41548</v>
      </c>
      <c r="C169" s="27" t="n">
        <v>1390.56325612836</v>
      </c>
      <c r="D169" s="27" t="n">
        <v>1420.51250016494</v>
      </c>
      <c r="E169" s="27" t="n">
        <v>-29.94924403658</v>
      </c>
      <c r="F169" s="27"/>
      <c r="G169" s="27" t="n">
        <v>1390.56325612836</v>
      </c>
      <c r="H169" s="27" t="n">
        <v>1420.51250016494</v>
      </c>
      <c r="I169" s="27" t="n">
        <v>-29.94924403658</v>
      </c>
      <c r="J169" s="27"/>
      <c r="K169" s="27" t="n">
        <v>0</v>
      </c>
      <c r="L169" s="27" t="n">
        <v>0</v>
      </c>
      <c r="M169" s="27" t="n">
        <v>0</v>
      </c>
      <c r="N169" s="27"/>
      <c r="O169" s="27" t="n">
        <v>0</v>
      </c>
      <c r="P169" s="27" t="n">
        <v>0</v>
      </c>
      <c r="Q169" s="27" t="n">
        <v>0</v>
      </c>
      <c r="R169" s="27"/>
      <c r="S169" s="27" t="n">
        <v>0</v>
      </c>
      <c r="T169" s="27" t="n">
        <v>0</v>
      </c>
      <c r="U169" s="27" t="n">
        <v>0</v>
      </c>
      <c r="V169" s="27"/>
      <c r="W169" s="27" t="n">
        <v>0</v>
      </c>
      <c r="X169" s="27" t="n">
        <v>0</v>
      </c>
      <c r="Y169" s="27" t="n">
        <v>0</v>
      </c>
      <c r="Z169" s="27"/>
      <c r="AA169" s="27" t="n">
        <v>0</v>
      </c>
      <c r="AB169" s="0" t="n">
        <v>0</v>
      </c>
      <c r="AC169" s="0" t="n">
        <v>0</v>
      </c>
    </row>
    <row r="170" customFormat="false" ht="12.75" hidden="false" customHeight="false" outlineLevel="0" collapsed="false">
      <c r="A170" s="34" t="n">
        <v>41579</v>
      </c>
      <c r="C170" s="27" t="n">
        <v>1176.28850903135</v>
      </c>
      <c r="D170" s="27" t="n">
        <v>1201.75531619258</v>
      </c>
      <c r="E170" s="27" t="n">
        <v>-25.46680716123</v>
      </c>
      <c r="F170" s="27"/>
      <c r="G170" s="27" t="n">
        <v>1176.28850903135</v>
      </c>
      <c r="H170" s="27" t="n">
        <v>1201.75531619258</v>
      </c>
      <c r="I170" s="27" t="n">
        <v>-25.46680716123</v>
      </c>
      <c r="J170" s="27"/>
      <c r="K170" s="27" t="n">
        <v>0</v>
      </c>
      <c r="L170" s="27" t="n">
        <v>0</v>
      </c>
      <c r="M170" s="27" t="n">
        <v>0</v>
      </c>
      <c r="N170" s="27"/>
      <c r="O170" s="27" t="n">
        <v>0</v>
      </c>
      <c r="P170" s="27" t="n">
        <v>0</v>
      </c>
      <c r="Q170" s="27" t="n">
        <v>0</v>
      </c>
      <c r="R170" s="27"/>
      <c r="S170" s="27" t="n">
        <v>0</v>
      </c>
      <c r="T170" s="27" t="n">
        <v>0</v>
      </c>
      <c r="U170" s="27" t="n">
        <v>0</v>
      </c>
      <c r="V170" s="27"/>
      <c r="W170" s="27" t="n">
        <v>0</v>
      </c>
      <c r="X170" s="27" t="n">
        <v>0</v>
      </c>
      <c r="Y170" s="27" t="n">
        <v>0</v>
      </c>
      <c r="Z170" s="27"/>
      <c r="AA170" s="27" t="n">
        <v>0</v>
      </c>
      <c r="AB170" s="0" t="n">
        <v>0</v>
      </c>
      <c r="AC170" s="0" t="n">
        <v>0</v>
      </c>
    </row>
    <row r="171" customFormat="false" ht="12.75" hidden="false" customHeight="false" outlineLevel="0" collapsed="false">
      <c r="A171" s="34" t="n">
        <v>41609</v>
      </c>
      <c r="C171" s="27" t="n">
        <v>1408.66368955259</v>
      </c>
      <c r="D171" s="27" t="n">
        <v>1439.31414201883</v>
      </c>
      <c r="E171" s="27" t="n">
        <v>-30.6504524662398</v>
      </c>
      <c r="F171" s="27"/>
      <c r="G171" s="27" t="n">
        <v>1408.66368955259</v>
      </c>
      <c r="H171" s="27" t="n">
        <v>1439.31414201883</v>
      </c>
      <c r="I171" s="27" t="n">
        <v>-30.6504524662398</v>
      </c>
      <c r="J171" s="27"/>
      <c r="K171" s="27" t="n">
        <v>0</v>
      </c>
      <c r="L171" s="27" t="n">
        <v>0</v>
      </c>
      <c r="M171" s="27" t="n">
        <v>0</v>
      </c>
      <c r="N171" s="27"/>
      <c r="O171" s="27" t="n">
        <v>0</v>
      </c>
      <c r="P171" s="27" t="n">
        <v>0</v>
      </c>
      <c r="Q171" s="27" t="n">
        <v>0</v>
      </c>
      <c r="R171" s="27"/>
      <c r="S171" s="27" t="n">
        <v>0</v>
      </c>
      <c r="T171" s="27" t="n">
        <v>0</v>
      </c>
      <c r="U171" s="27" t="n">
        <v>0</v>
      </c>
      <c r="V171" s="27"/>
      <c r="W171" s="27" t="n">
        <v>0</v>
      </c>
      <c r="X171" s="27" t="n">
        <v>0</v>
      </c>
      <c r="Y171" s="27" t="n">
        <v>0</v>
      </c>
      <c r="Z171" s="27"/>
      <c r="AA171" s="27" t="n">
        <v>0</v>
      </c>
      <c r="AB171" s="0" t="n">
        <v>0</v>
      </c>
      <c r="AC171" s="0" t="n">
        <v>0</v>
      </c>
    </row>
    <row r="172" customFormat="false" ht="12.75" hidden="false" customHeight="false" outlineLevel="0" collapsed="false">
      <c r="A172" s="34" t="n">
        <v>41640</v>
      </c>
      <c r="C172" s="27" t="n">
        <v>1198.08911500932</v>
      </c>
      <c r="D172" s="27" t="n">
        <v>1224.2912038472</v>
      </c>
      <c r="E172" s="27" t="n">
        <v>-26.20208883788</v>
      </c>
      <c r="F172" s="27"/>
      <c r="G172" s="27" t="n">
        <v>1198.08911500932</v>
      </c>
      <c r="H172" s="27" t="n">
        <v>1224.2912038472</v>
      </c>
      <c r="I172" s="27" t="n">
        <v>-26.20208883788</v>
      </c>
      <c r="J172" s="27"/>
      <c r="K172" s="27" t="n">
        <v>0</v>
      </c>
      <c r="L172" s="27" t="n">
        <v>0</v>
      </c>
      <c r="M172" s="27" t="n">
        <v>0</v>
      </c>
      <c r="N172" s="27"/>
      <c r="O172" s="27" t="n">
        <v>0</v>
      </c>
      <c r="P172" s="27" t="n">
        <v>0</v>
      </c>
      <c r="Q172" s="27" t="n">
        <v>0</v>
      </c>
      <c r="R172" s="27"/>
      <c r="S172" s="27" t="n">
        <v>0</v>
      </c>
      <c r="T172" s="27" t="n">
        <v>0</v>
      </c>
      <c r="U172" s="27" t="n">
        <v>0</v>
      </c>
      <c r="V172" s="27"/>
      <c r="W172" s="27" t="n">
        <v>0</v>
      </c>
      <c r="X172" s="27" t="n">
        <v>0</v>
      </c>
      <c r="Y172" s="27" t="n">
        <v>0</v>
      </c>
      <c r="Z172" s="27"/>
      <c r="AA172" s="27" t="n">
        <v>0</v>
      </c>
      <c r="AB172" s="0" t="n">
        <v>0</v>
      </c>
      <c r="AC172" s="0" t="n">
        <v>0</v>
      </c>
    </row>
    <row r="173" customFormat="false" ht="12.75" hidden="false" customHeight="false" outlineLevel="0" collapsed="false">
      <c r="A173" s="34" t="n">
        <v>41671</v>
      </c>
      <c r="C173" s="27" t="n">
        <v>1097.8067382064</v>
      </c>
      <c r="D173" s="27" t="n">
        <v>1121.93721039576</v>
      </c>
      <c r="E173" s="27" t="n">
        <v>-24.13047218936</v>
      </c>
      <c r="F173" s="27"/>
      <c r="G173" s="27" t="n">
        <v>1097.8067382064</v>
      </c>
      <c r="H173" s="27" t="n">
        <v>1121.93721039576</v>
      </c>
      <c r="I173" s="27" t="n">
        <v>-24.13047218936</v>
      </c>
      <c r="J173" s="27"/>
      <c r="K173" s="27" t="n">
        <v>0</v>
      </c>
      <c r="L173" s="27" t="n">
        <v>0</v>
      </c>
      <c r="M173" s="27" t="n">
        <v>0</v>
      </c>
      <c r="N173" s="27"/>
      <c r="O173" s="27" t="n">
        <v>0</v>
      </c>
      <c r="P173" s="27" t="n">
        <v>0</v>
      </c>
      <c r="Q173" s="27" t="n">
        <v>0</v>
      </c>
      <c r="R173" s="27"/>
      <c r="S173" s="27" t="n">
        <v>0</v>
      </c>
      <c r="T173" s="27" t="n">
        <v>0</v>
      </c>
      <c r="U173" s="27" t="n">
        <v>0</v>
      </c>
      <c r="V173" s="27"/>
      <c r="W173" s="27" t="n">
        <v>0</v>
      </c>
      <c r="X173" s="27" t="n">
        <v>0</v>
      </c>
      <c r="Y173" s="27" t="n">
        <v>0</v>
      </c>
      <c r="Z173" s="27"/>
      <c r="AA173" s="27" t="n">
        <v>0</v>
      </c>
      <c r="AB173" s="0" t="n">
        <v>0</v>
      </c>
      <c r="AC173" s="0" t="n">
        <v>0</v>
      </c>
    </row>
    <row r="174" customFormat="false" ht="12.75" hidden="false" customHeight="false" outlineLevel="0" collapsed="false">
      <c r="A174" s="34" t="n">
        <v>41699</v>
      </c>
      <c r="C174" s="27" t="n">
        <v>1168.63960229743</v>
      </c>
      <c r="D174" s="27" t="n">
        <v>1194.44324229643</v>
      </c>
      <c r="E174" s="27" t="n">
        <v>-25.8036399990001</v>
      </c>
      <c r="F174" s="27"/>
      <c r="G174" s="27" t="n">
        <v>1168.63960229743</v>
      </c>
      <c r="H174" s="27" t="n">
        <v>1194.44324229643</v>
      </c>
      <c r="I174" s="27" t="n">
        <v>-25.8036399990001</v>
      </c>
      <c r="J174" s="27"/>
      <c r="K174" s="27" t="n">
        <v>0</v>
      </c>
      <c r="L174" s="27" t="n">
        <v>0</v>
      </c>
      <c r="M174" s="27" t="n">
        <v>0</v>
      </c>
      <c r="N174" s="27"/>
      <c r="O174" s="27" t="n">
        <v>0</v>
      </c>
      <c r="P174" s="27" t="n">
        <v>0</v>
      </c>
      <c r="Q174" s="27" t="n">
        <v>0</v>
      </c>
      <c r="R174" s="27"/>
      <c r="S174" s="27" t="n">
        <v>0</v>
      </c>
      <c r="T174" s="27" t="n">
        <v>0</v>
      </c>
      <c r="U174" s="27" t="n">
        <v>0</v>
      </c>
      <c r="V174" s="27"/>
      <c r="W174" s="27" t="n">
        <v>0</v>
      </c>
      <c r="X174" s="27" t="n">
        <v>0</v>
      </c>
      <c r="Y174" s="27" t="n">
        <v>0</v>
      </c>
      <c r="Z174" s="27"/>
      <c r="AA174" s="27" t="n">
        <v>0</v>
      </c>
      <c r="AB174" s="0" t="n">
        <v>0</v>
      </c>
      <c r="AC174" s="0" t="n">
        <v>0</v>
      </c>
    </row>
    <row r="175" customFormat="false" ht="12.75" hidden="false" customHeight="false" outlineLevel="0" collapsed="false">
      <c r="A175" s="34" t="n">
        <v>41730</v>
      </c>
      <c r="C175" s="27" t="n">
        <v>1247.72190729035</v>
      </c>
      <c r="D175" s="27" t="n">
        <v>1275.40829533474</v>
      </c>
      <c r="E175" s="27" t="n">
        <v>-27.68638804439</v>
      </c>
      <c r="F175" s="27"/>
      <c r="G175" s="27" t="n">
        <v>1247.72190729035</v>
      </c>
      <c r="H175" s="27" t="n">
        <v>1275.40829533474</v>
      </c>
      <c r="I175" s="27" t="n">
        <v>-27.68638804439</v>
      </c>
      <c r="J175" s="27"/>
      <c r="K175" s="27" t="n">
        <v>0</v>
      </c>
      <c r="L175" s="27" t="n">
        <v>0</v>
      </c>
      <c r="M175" s="27" t="n">
        <v>0</v>
      </c>
      <c r="N175" s="27"/>
      <c r="O175" s="27" t="n">
        <v>0</v>
      </c>
      <c r="P175" s="27" t="n">
        <v>0</v>
      </c>
      <c r="Q175" s="27" t="n">
        <v>0</v>
      </c>
      <c r="R175" s="27"/>
      <c r="S175" s="27" t="n">
        <v>0</v>
      </c>
      <c r="T175" s="27" t="n">
        <v>0</v>
      </c>
      <c r="U175" s="27" t="n">
        <v>0</v>
      </c>
      <c r="V175" s="27"/>
      <c r="W175" s="27" t="n">
        <v>0</v>
      </c>
      <c r="X175" s="27" t="n">
        <v>0</v>
      </c>
      <c r="Y175" s="27" t="n">
        <v>0</v>
      </c>
      <c r="Z175" s="27"/>
      <c r="AA175" s="27" t="n">
        <v>0</v>
      </c>
      <c r="AB175" s="0" t="n">
        <v>0</v>
      </c>
      <c r="AC175" s="0" t="n">
        <v>0</v>
      </c>
    </row>
    <row r="176" customFormat="false" ht="12.75" hidden="false" customHeight="false" outlineLevel="0" collapsed="false">
      <c r="A176" s="34" t="n">
        <v>41760</v>
      </c>
      <c r="C176" s="27" t="n">
        <v>1014.24977247926</v>
      </c>
      <c r="D176" s="27" t="n">
        <v>1036.8623535383</v>
      </c>
      <c r="E176" s="27" t="n">
        <v>-22.6125810590402</v>
      </c>
      <c r="F176" s="27"/>
      <c r="G176" s="27" t="n">
        <v>1014.24977247926</v>
      </c>
      <c r="H176" s="27" t="n">
        <v>1036.8623535383</v>
      </c>
      <c r="I176" s="27" t="n">
        <v>-22.6125810590402</v>
      </c>
      <c r="J176" s="27"/>
      <c r="K176" s="27" t="n">
        <v>0</v>
      </c>
      <c r="L176" s="27" t="n">
        <v>0</v>
      </c>
      <c r="M176" s="27" t="n">
        <v>0</v>
      </c>
      <c r="N176" s="27"/>
      <c r="O176" s="27" t="n">
        <v>0</v>
      </c>
      <c r="P176" s="27" t="n">
        <v>0</v>
      </c>
      <c r="Q176" s="27" t="n">
        <v>0</v>
      </c>
      <c r="R176" s="27"/>
      <c r="S176" s="27" t="n">
        <v>0</v>
      </c>
      <c r="T176" s="27" t="n">
        <v>0</v>
      </c>
      <c r="U176" s="27" t="n">
        <v>0</v>
      </c>
      <c r="V176" s="27"/>
      <c r="W176" s="27" t="n">
        <v>0</v>
      </c>
      <c r="X176" s="27" t="n">
        <v>0</v>
      </c>
      <c r="Y176" s="27" t="n">
        <v>0</v>
      </c>
      <c r="Z176" s="27"/>
      <c r="AA176" s="27" t="n">
        <v>0</v>
      </c>
      <c r="AB176" s="0" t="n">
        <v>0</v>
      </c>
      <c r="AC176" s="0" t="n">
        <v>0</v>
      </c>
    </row>
    <row r="177" customFormat="false" ht="12.75" hidden="false" customHeight="false" outlineLevel="0" collapsed="false">
      <c r="A177" s="34" t="n">
        <v>41791</v>
      </c>
      <c r="C177" s="27" t="n">
        <v>1387.34066627109</v>
      </c>
      <c r="D177" s="27" t="n">
        <v>1418.42138354756</v>
      </c>
      <c r="E177" s="27" t="n">
        <v>-31.0807172764701</v>
      </c>
      <c r="F177" s="27"/>
      <c r="G177" s="27" t="n">
        <v>1387.34066627109</v>
      </c>
      <c r="H177" s="27" t="n">
        <v>1418.42138354756</v>
      </c>
      <c r="I177" s="27" t="n">
        <v>-31.0807172764701</v>
      </c>
      <c r="J177" s="27"/>
      <c r="K177" s="27" t="n">
        <v>0</v>
      </c>
      <c r="L177" s="27" t="n">
        <v>0</v>
      </c>
      <c r="M177" s="27" t="n">
        <v>0</v>
      </c>
      <c r="N177" s="27"/>
      <c r="O177" s="27" t="n">
        <v>0</v>
      </c>
      <c r="P177" s="27" t="n">
        <v>0</v>
      </c>
      <c r="Q177" s="27" t="n">
        <v>0</v>
      </c>
      <c r="R177" s="27"/>
      <c r="S177" s="27" t="n">
        <v>0</v>
      </c>
      <c r="T177" s="27" t="n">
        <v>0</v>
      </c>
      <c r="U177" s="27" t="n">
        <v>0</v>
      </c>
      <c r="V177" s="27"/>
      <c r="W177" s="27" t="n">
        <v>0</v>
      </c>
      <c r="X177" s="27" t="n">
        <v>0</v>
      </c>
      <c r="Y177" s="27" t="n">
        <v>0</v>
      </c>
      <c r="Z177" s="27"/>
      <c r="AA177" s="27" t="n">
        <v>0</v>
      </c>
      <c r="AB177" s="0" t="n">
        <v>0</v>
      </c>
      <c r="AC177" s="0" t="n">
        <v>0</v>
      </c>
    </row>
    <row r="178" customFormat="false" ht="12.75" hidden="false" customHeight="false" outlineLevel="0" collapsed="false">
      <c r="A178" s="34" t="n">
        <v>41821</v>
      </c>
      <c r="C178" s="27" t="n">
        <v>837.744834040419</v>
      </c>
      <c r="D178" s="27" t="n">
        <v>856.600112762228</v>
      </c>
      <c r="E178" s="27" t="n">
        <v>-18.855278721809</v>
      </c>
      <c r="F178" s="27"/>
      <c r="G178" s="27" t="n">
        <v>837.744834040419</v>
      </c>
      <c r="H178" s="27" t="n">
        <v>856.600112762228</v>
      </c>
      <c r="I178" s="27" t="n">
        <v>-18.855278721809</v>
      </c>
      <c r="J178" s="27"/>
      <c r="K178" s="27" t="n">
        <v>0</v>
      </c>
      <c r="L178" s="27" t="n">
        <v>0</v>
      </c>
      <c r="M178" s="27" t="n">
        <v>0</v>
      </c>
      <c r="N178" s="27"/>
      <c r="O178" s="27" t="n">
        <v>0</v>
      </c>
      <c r="P178" s="27" t="n">
        <v>0</v>
      </c>
      <c r="Q178" s="27" t="n">
        <v>0</v>
      </c>
      <c r="R178" s="27"/>
      <c r="S178" s="27" t="n">
        <v>0</v>
      </c>
      <c r="T178" s="27" t="n">
        <v>0</v>
      </c>
      <c r="U178" s="27" t="n">
        <v>0</v>
      </c>
      <c r="V178" s="27"/>
      <c r="W178" s="27" t="n">
        <v>0</v>
      </c>
      <c r="X178" s="27" t="n">
        <v>0</v>
      </c>
      <c r="Y178" s="27" t="n">
        <v>0</v>
      </c>
      <c r="Z178" s="27"/>
      <c r="AA178" s="27" t="n">
        <v>0</v>
      </c>
      <c r="AB178" s="0" t="n">
        <v>0</v>
      </c>
      <c r="AC178" s="0" t="n">
        <v>0</v>
      </c>
    </row>
    <row r="179" customFormat="false" ht="12.75" hidden="false" customHeight="false" outlineLevel="0" collapsed="false">
      <c r="A179" s="34" t="n">
        <v>41852</v>
      </c>
      <c r="C179" s="27" t="n">
        <v>1399.96847200942</v>
      </c>
      <c r="D179" s="27" t="n">
        <v>1431.62751651952</v>
      </c>
      <c r="E179" s="27" t="n">
        <v>-31.6590445100999</v>
      </c>
      <c r="F179" s="27"/>
      <c r="G179" s="27" t="n">
        <v>1399.96847200942</v>
      </c>
      <c r="H179" s="27" t="n">
        <v>1431.62751651952</v>
      </c>
      <c r="I179" s="27" t="n">
        <v>-31.6590445100999</v>
      </c>
      <c r="J179" s="27"/>
      <c r="K179" s="27" t="n">
        <v>0</v>
      </c>
      <c r="L179" s="27" t="n">
        <v>0</v>
      </c>
      <c r="M179" s="27" t="n">
        <v>0</v>
      </c>
      <c r="N179" s="27"/>
      <c r="O179" s="27" t="n">
        <v>0</v>
      </c>
      <c r="P179" s="27" t="n">
        <v>0</v>
      </c>
      <c r="Q179" s="27" t="n">
        <v>0</v>
      </c>
      <c r="R179" s="27"/>
      <c r="S179" s="27" t="n">
        <v>0</v>
      </c>
      <c r="T179" s="27" t="n">
        <v>0</v>
      </c>
      <c r="U179" s="27" t="n">
        <v>0</v>
      </c>
      <c r="V179" s="27"/>
      <c r="W179" s="27" t="n">
        <v>0</v>
      </c>
      <c r="X179" s="27" t="n">
        <v>0</v>
      </c>
      <c r="Y179" s="27" t="n">
        <v>0</v>
      </c>
      <c r="Z179" s="27"/>
      <c r="AA179" s="27" t="n">
        <v>0</v>
      </c>
      <c r="AB179" s="0" t="n">
        <v>0</v>
      </c>
      <c r="AC179" s="0" t="n">
        <v>0</v>
      </c>
    </row>
    <row r="180" customFormat="false" ht="12.75" hidden="false" customHeight="false" outlineLevel="0" collapsed="false">
      <c r="A180" s="34" t="n">
        <v>41883</v>
      </c>
      <c r="C180" s="27" t="n">
        <v>982.432598922903</v>
      </c>
      <c r="D180" s="27" t="n">
        <v>1004.75384958674</v>
      </c>
      <c r="E180" s="27" t="n">
        <v>-22.321250663837</v>
      </c>
      <c r="F180" s="27"/>
      <c r="G180" s="27" t="n">
        <v>982.432598922903</v>
      </c>
      <c r="H180" s="27" t="n">
        <v>1004.75384958674</v>
      </c>
      <c r="I180" s="27" t="n">
        <v>-22.321250663837</v>
      </c>
      <c r="J180" s="27"/>
      <c r="K180" s="27" t="n">
        <v>0</v>
      </c>
      <c r="L180" s="27" t="n">
        <v>0</v>
      </c>
      <c r="M180" s="27" t="n">
        <v>0</v>
      </c>
      <c r="N180" s="27"/>
      <c r="O180" s="27" t="n">
        <v>0</v>
      </c>
      <c r="P180" s="27" t="n">
        <v>0</v>
      </c>
      <c r="Q180" s="27" t="n">
        <v>0</v>
      </c>
      <c r="R180" s="27"/>
      <c r="S180" s="27" t="n">
        <v>0</v>
      </c>
      <c r="T180" s="27" t="n">
        <v>0</v>
      </c>
      <c r="U180" s="27" t="n">
        <v>0</v>
      </c>
      <c r="V180" s="27"/>
      <c r="W180" s="27" t="n">
        <v>0</v>
      </c>
      <c r="X180" s="27" t="n">
        <v>0</v>
      </c>
      <c r="Y180" s="27" t="n">
        <v>0</v>
      </c>
      <c r="Z180" s="27"/>
      <c r="AA180" s="27" t="n">
        <v>0</v>
      </c>
      <c r="AB180" s="0" t="n">
        <v>0</v>
      </c>
      <c r="AC180" s="0" t="n">
        <v>0</v>
      </c>
    </row>
    <row r="181" customFormat="false" ht="12.75" hidden="false" customHeight="false" outlineLevel="0" collapsed="false">
      <c r="A181" s="34" t="n">
        <v>41913</v>
      </c>
      <c r="C181" s="27" t="n">
        <v>1191.01933989171</v>
      </c>
      <c r="D181" s="27" t="n">
        <v>1218.20151892988</v>
      </c>
      <c r="E181" s="27" t="n">
        <v>-27.18217903817</v>
      </c>
      <c r="F181" s="27"/>
      <c r="G181" s="27" t="n">
        <v>1191.01933989171</v>
      </c>
      <c r="H181" s="27" t="n">
        <v>1218.20151892988</v>
      </c>
      <c r="I181" s="27" t="n">
        <v>-27.18217903817</v>
      </c>
      <c r="J181" s="27"/>
      <c r="K181" s="27" t="n">
        <v>0</v>
      </c>
      <c r="L181" s="27" t="n">
        <v>0</v>
      </c>
      <c r="M181" s="27" t="n">
        <v>0</v>
      </c>
      <c r="N181" s="27"/>
      <c r="O181" s="27" t="n">
        <v>0</v>
      </c>
      <c r="P181" s="27" t="n">
        <v>0</v>
      </c>
      <c r="Q181" s="27" t="n">
        <v>0</v>
      </c>
      <c r="R181" s="27"/>
      <c r="S181" s="27" t="n">
        <v>0</v>
      </c>
      <c r="T181" s="27" t="n">
        <v>0</v>
      </c>
      <c r="U181" s="27" t="n">
        <v>0</v>
      </c>
      <c r="V181" s="27"/>
      <c r="W181" s="27" t="n">
        <v>0</v>
      </c>
      <c r="X181" s="27" t="n">
        <v>0</v>
      </c>
      <c r="Y181" s="27" t="n">
        <v>0</v>
      </c>
      <c r="Z181" s="27"/>
      <c r="AA181" s="27" t="n">
        <v>0</v>
      </c>
      <c r="AB181" s="0" t="n">
        <v>0</v>
      </c>
      <c r="AC181" s="0" t="n">
        <v>0</v>
      </c>
    </row>
    <row r="182" customFormat="false" ht="12.75" hidden="false" customHeight="false" outlineLevel="0" collapsed="false">
      <c r="A182" s="34" t="n">
        <v>41944</v>
      </c>
      <c r="C182" s="27" t="n">
        <v>1078.33198540506</v>
      </c>
      <c r="D182" s="27" t="n">
        <v>1103.05556500754</v>
      </c>
      <c r="E182" s="27" t="n">
        <v>-24.72357960248</v>
      </c>
      <c r="F182" s="27"/>
      <c r="G182" s="27" t="n">
        <v>1078.33198540506</v>
      </c>
      <c r="H182" s="27" t="n">
        <v>1103.05556500754</v>
      </c>
      <c r="I182" s="27" t="n">
        <v>-24.72357960248</v>
      </c>
      <c r="J182" s="27"/>
      <c r="K182" s="27" t="n">
        <v>0</v>
      </c>
      <c r="L182" s="27" t="n">
        <v>0</v>
      </c>
      <c r="M182" s="27" t="n">
        <v>0</v>
      </c>
      <c r="N182" s="27"/>
      <c r="O182" s="27" t="n">
        <v>0</v>
      </c>
      <c r="P182" s="27" t="n">
        <v>0</v>
      </c>
      <c r="Q182" s="27" t="n">
        <v>0</v>
      </c>
      <c r="R182" s="27"/>
      <c r="S182" s="27" t="n">
        <v>0</v>
      </c>
      <c r="T182" s="27" t="n">
        <v>0</v>
      </c>
      <c r="U182" s="27" t="n">
        <v>0</v>
      </c>
      <c r="V182" s="27"/>
      <c r="W182" s="27" t="n">
        <v>0</v>
      </c>
      <c r="X182" s="27" t="n">
        <v>0</v>
      </c>
      <c r="Y182" s="27" t="n">
        <v>0</v>
      </c>
      <c r="Z182" s="27"/>
      <c r="AA182" s="27" t="n">
        <v>0</v>
      </c>
      <c r="AB182" s="0" t="n">
        <v>0</v>
      </c>
      <c r="AC182" s="0" t="n">
        <v>0</v>
      </c>
    </row>
    <row r="183" customFormat="false" ht="12.75" hidden="false" customHeight="false" outlineLevel="0" collapsed="false">
      <c r="A183" s="34" t="n">
        <v>41974</v>
      </c>
      <c r="C183" s="27" t="n">
        <v>1285.73086860738</v>
      </c>
      <c r="D183" s="27" t="n">
        <v>1315.33945553476</v>
      </c>
      <c r="E183" s="27" t="n">
        <v>-29.60858692738</v>
      </c>
      <c r="F183" s="27"/>
      <c r="G183" s="27" t="n">
        <v>1285.73086860738</v>
      </c>
      <c r="H183" s="27" t="n">
        <v>1315.33945553476</v>
      </c>
      <c r="I183" s="27" t="n">
        <v>-29.60858692738</v>
      </c>
      <c r="J183" s="27"/>
      <c r="K183" s="27" t="n">
        <v>0</v>
      </c>
      <c r="L183" s="27" t="n">
        <v>0</v>
      </c>
      <c r="M183" s="27" t="n">
        <v>0</v>
      </c>
      <c r="N183" s="27"/>
      <c r="O183" s="27" t="n">
        <v>0</v>
      </c>
      <c r="P183" s="27" t="n">
        <v>0</v>
      </c>
      <c r="Q183" s="27" t="n">
        <v>0</v>
      </c>
      <c r="R183" s="27"/>
      <c r="S183" s="27" t="n">
        <v>0</v>
      </c>
      <c r="T183" s="27" t="n">
        <v>0</v>
      </c>
      <c r="U183" s="27" t="n">
        <v>0</v>
      </c>
      <c r="V183" s="27"/>
      <c r="W183" s="27" t="n">
        <v>0</v>
      </c>
      <c r="X183" s="27" t="n">
        <v>0</v>
      </c>
      <c r="Y183" s="27" t="n">
        <v>0</v>
      </c>
      <c r="Z183" s="27"/>
      <c r="AA183" s="27" t="n">
        <v>0</v>
      </c>
      <c r="AB183" s="0" t="n">
        <v>0</v>
      </c>
      <c r="AC183" s="0" t="n">
        <v>0</v>
      </c>
    </row>
    <row r="184" customFormat="false" ht="12.75" hidden="false" customHeight="false" outlineLevel="0" collapsed="false">
      <c r="A184" s="34" t="n">
        <v>42005</v>
      </c>
      <c r="C184" s="27" t="n">
        <v>1089.47756114291</v>
      </c>
      <c r="D184" s="27" t="n">
        <v>1114.67970443284</v>
      </c>
      <c r="E184" s="27" t="n">
        <v>-25.2021432899301</v>
      </c>
      <c r="F184" s="27"/>
      <c r="G184" s="27" t="n">
        <v>1089.47756114291</v>
      </c>
      <c r="H184" s="27" t="n">
        <v>1114.67970443284</v>
      </c>
      <c r="I184" s="27" t="n">
        <v>-25.2021432899301</v>
      </c>
      <c r="J184" s="27"/>
      <c r="K184" s="27" t="n">
        <v>0</v>
      </c>
      <c r="L184" s="27" t="n">
        <v>0</v>
      </c>
      <c r="M184" s="27" t="n">
        <v>0</v>
      </c>
      <c r="N184" s="27"/>
      <c r="O184" s="27" t="n">
        <v>0</v>
      </c>
      <c r="P184" s="27" t="n">
        <v>0</v>
      </c>
      <c r="Q184" s="27" t="n">
        <v>0</v>
      </c>
      <c r="R184" s="27"/>
      <c r="S184" s="27" t="n">
        <v>0</v>
      </c>
      <c r="T184" s="27" t="n">
        <v>0</v>
      </c>
      <c r="U184" s="27" t="n">
        <v>0</v>
      </c>
      <c r="V184" s="27"/>
      <c r="W184" s="27" t="n">
        <v>0</v>
      </c>
      <c r="X184" s="27" t="n">
        <v>0</v>
      </c>
      <c r="Y184" s="27" t="n">
        <v>0</v>
      </c>
      <c r="Z184" s="27"/>
      <c r="AA184" s="27" t="n">
        <v>0</v>
      </c>
      <c r="AB184" s="0" t="n">
        <v>0</v>
      </c>
      <c r="AC184" s="0" t="n">
        <v>0</v>
      </c>
    </row>
    <row r="185" customFormat="false" ht="12.75" hidden="false" customHeight="false" outlineLevel="0" collapsed="false">
      <c r="A185" s="34" t="n">
        <v>42036</v>
      </c>
      <c r="C185" s="27" t="n">
        <v>1002.30381837857</v>
      </c>
      <c r="D185" s="27" t="n">
        <v>1025.59273300635</v>
      </c>
      <c r="E185" s="27" t="n">
        <v>-23.2889146277801</v>
      </c>
      <c r="F185" s="27"/>
      <c r="G185" s="27" t="n">
        <v>1002.30381837857</v>
      </c>
      <c r="H185" s="27" t="n">
        <v>1025.59273300635</v>
      </c>
      <c r="I185" s="27" t="n">
        <v>-23.2889146277801</v>
      </c>
      <c r="J185" s="27"/>
      <c r="K185" s="27" t="n">
        <v>0</v>
      </c>
      <c r="L185" s="27" t="n">
        <v>0</v>
      </c>
      <c r="M185" s="27" t="n">
        <v>0</v>
      </c>
      <c r="N185" s="27"/>
      <c r="O185" s="27" t="n">
        <v>0</v>
      </c>
      <c r="P185" s="27" t="n">
        <v>0</v>
      </c>
      <c r="Q185" s="27" t="n">
        <v>0</v>
      </c>
      <c r="R185" s="27"/>
      <c r="S185" s="27" t="n">
        <v>0</v>
      </c>
      <c r="T185" s="27" t="n">
        <v>0</v>
      </c>
      <c r="U185" s="27" t="n">
        <v>0</v>
      </c>
      <c r="V185" s="27"/>
      <c r="W185" s="27" t="n">
        <v>0</v>
      </c>
      <c r="X185" s="27" t="n">
        <v>0</v>
      </c>
      <c r="Y185" s="27" t="n">
        <v>0</v>
      </c>
      <c r="Z185" s="27"/>
      <c r="AA185" s="27" t="n">
        <v>0</v>
      </c>
      <c r="AB185" s="0" t="n">
        <v>0</v>
      </c>
      <c r="AC185" s="0" t="n">
        <v>0</v>
      </c>
    </row>
    <row r="186" customFormat="false" ht="12.75" hidden="false" customHeight="false" outlineLevel="0" collapsed="false">
      <c r="A186" s="34" t="n">
        <v>42064</v>
      </c>
      <c r="C186" s="27" t="n">
        <v>1070.56774406615</v>
      </c>
      <c r="D186" s="27" t="n">
        <v>1095.54185803754</v>
      </c>
      <c r="E186" s="27" t="n">
        <v>-24.9741139713899</v>
      </c>
      <c r="F186" s="27"/>
      <c r="G186" s="27" t="n">
        <v>1070.56774406615</v>
      </c>
      <c r="H186" s="27" t="n">
        <v>1095.54185803754</v>
      </c>
      <c r="I186" s="27" t="n">
        <v>-24.9741139713899</v>
      </c>
      <c r="J186" s="27"/>
      <c r="K186" s="27" t="n">
        <v>0</v>
      </c>
      <c r="L186" s="27" t="n">
        <v>0</v>
      </c>
      <c r="M186" s="27" t="n">
        <v>0</v>
      </c>
      <c r="N186" s="27"/>
      <c r="O186" s="27" t="n">
        <v>0</v>
      </c>
      <c r="P186" s="27" t="n">
        <v>0</v>
      </c>
      <c r="Q186" s="27" t="n">
        <v>0</v>
      </c>
      <c r="R186" s="27"/>
      <c r="S186" s="27" t="n">
        <v>0</v>
      </c>
      <c r="T186" s="27" t="n">
        <v>0</v>
      </c>
      <c r="U186" s="27" t="n">
        <v>0</v>
      </c>
      <c r="V186" s="27"/>
      <c r="W186" s="27" t="n">
        <v>0</v>
      </c>
      <c r="X186" s="27" t="n">
        <v>0</v>
      </c>
      <c r="Y186" s="27" t="n">
        <v>0</v>
      </c>
      <c r="Z186" s="27"/>
      <c r="AA186" s="27" t="n">
        <v>0</v>
      </c>
      <c r="AB186" s="0" t="n">
        <v>0</v>
      </c>
      <c r="AC186" s="0" t="n">
        <v>0</v>
      </c>
    </row>
    <row r="187" customFormat="false" ht="12.75" hidden="false" customHeight="false" outlineLevel="0" collapsed="false">
      <c r="A187" s="34" t="n">
        <v>42095</v>
      </c>
      <c r="C187" s="27" t="n">
        <v>1146.8997883396</v>
      </c>
      <c r="D187" s="27" t="n">
        <v>1173.77135321389</v>
      </c>
      <c r="E187" s="27" t="n">
        <v>-26.87156487429</v>
      </c>
      <c r="F187" s="27"/>
      <c r="G187" s="27" t="n">
        <v>1146.8997883396</v>
      </c>
      <c r="H187" s="27" t="n">
        <v>1173.77135321389</v>
      </c>
      <c r="I187" s="27" t="n">
        <v>-26.87156487429</v>
      </c>
      <c r="J187" s="27"/>
      <c r="K187" s="27" t="n">
        <v>0</v>
      </c>
      <c r="L187" s="27" t="n">
        <v>0</v>
      </c>
      <c r="M187" s="27" t="n">
        <v>0</v>
      </c>
      <c r="N187" s="27"/>
      <c r="O187" s="27" t="n">
        <v>0</v>
      </c>
      <c r="P187" s="27" t="n">
        <v>0</v>
      </c>
      <c r="Q187" s="27" t="n">
        <v>0</v>
      </c>
      <c r="R187" s="27"/>
      <c r="S187" s="27" t="n">
        <v>0</v>
      </c>
      <c r="T187" s="27" t="n">
        <v>0</v>
      </c>
      <c r="U187" s="27" t="n">
        <v>0</v>
      </c>
      <c r="V187" s="27"/>
      <c r="W187" s="27" t="n">
        <v>0</v>
      </c>
      <c r="X187" s="27" t="n">
        <v>0</v>
      </c>
      <c r="Y187" s="27" t="n">
        <v>0</v>
      </c>
      <c r="Z187" s="27"/>
      <c r="AA187" s="27" t="n">
        <v>0</v>
      </c>
      <c r="AB187" s="0" t="n">
        <v>0</v>
      </c>
      <c r="AC187" s="0" t="n">
        <v>0</v>
      </c>
    </row>
    <row r="188" customFormat="false" ht="12.75" hidden="false" customHeight="false" outlineLevel="0" collapsed="false">
      <c r="A188" s="34" t="n">
        <v>42125</v>
      </c>
      <c r="C188" s="27" t="n">
        <v>932.37922322671</v>
      </c>
      <c r="D188" s="27" t="n">
        <v>954.315925715515</v>
      </c>
      <c r="E188" s="27" t="n">
        <v>-21.9367024888051</v>
      </c>
      <c r="F188" s="27"/>
      <c r="G188" s="27" t="n">
        <v>932.37922322671</v>
      </c>
      <c r="H188" s="27" t="n">
        <v>954.315925715515</v>
      </c>
      <c r="I188" s="27" t="n">
        <v>-21.9367024888051</v>
      </c>
      <c r="J188" s="27"/>
      <c r="K188" s="27" t="n">
        <v>0</v>
      </c>
      <c r="L188" s="27" t="n">
        <v>0</v>
      </c>
      <c r="M188" s="27" t="n">
        <v>0</v>
      </c>
      <c r="N188" s="27"/>
      <c r="O188" s="27" t="n">
        <v>0</v>
      </c>
      <c r="P188" s="27" t="n">
        <v>0</v>
      </c>
      <c r="Q188" s="27" t="n">
        <v>0</v>
      </c>
      <c r="R188" s="27"/>
      <c r="S188" s="27" t="n">
        <v>0</v>
      </c>
      <c r="T188" s="27" t="n">
        <v>0</v>
      </c>
      <c r="U188" s="27" t="n">
        <v>0</v>
      </c>
      <c r="V188" s="27"/>
      <c r="W188" s="27" t="n">
        <v>0</v>
      </c>
      <c r="X188" s="27" t="n">
        <v>0</v>
      </c>
      <c r="Y188" s="27" t="n">
        <v>0</v>
      </c>
      <c r="Z188" s="27"/>
      <c r="AA188" s="27" t="n">
        <v>0</v>
      </c>
      <c r="AB188" s="0" t="n">
        <v>0</v>
      </c>
      <c r="AC188" s="0" t="n">
        <v>0</v>
      </c>
    </row>
    <row r="189" customFormat="false" ht="12.75" hidden="false" customHeight="false" outlineLevel="0" collapsed="false">
      <c r="A189" s="34" t="n">
        <v>42156</v>
      </c>
      <c r="C189" s="27" t="n">
        <v>1274.70871839857</v>
      </c>
      <c r="D189" s="27" t="n">
        <v>1304.82779658</v>
      </c>
      <c r="E189" s="27" t="n">
        <v>-30.11907818143</v>
      </c>
      <c r="F189" s="27"/>
      <c r="G189" s="27" t="n">
        <v>1274.70871839857</v>
      </c>
      <c r="H189" s="27" t="n">
        <v>1304.82779658</v>
      </c>
      <c r="I189" s="27" t="n">
        <v>-30.11907818143</v>
      </c>
      <c r="J189" s="27"/>
      <c r="K189" s="27" t="n">
        <v>0</v>
      </c>
      <c r="L189" s="27" t="n">
        <v>0</v>
      </c>
      <c r="M189" s="27" t="n">
        <v>0</v>
      </c>
      <c r="N189" s="27"/>
      <c r="O189" s="27" t="n">
        <v>0</v>
      </c>
      <c r="P189" s="27" t="n">
        <v>0</v>
      </c>
      <c r="Q189" s="27" t="n">
        <v>0</v>
      </c>
      <c r="R189" s="27"/>
      <c r="S189" s="27" t="n">
        <v>0</v>
      </c>
      <c r="T189" s="27" t="n">
        <v>0</v>
      </c>
      <c r="U189" s="27" t="n">
        <v>0</v>
      </c>
      <c r="V189" s="27"/>
      <c r="W189" s="27" t="n">
        <v>0</v>
      </c>
      <c r="X189" s="27" t="n">
        <v>0</v>
      </c>
      <c r="Y189" s="27" t="n">
        <v>0</v>
      </c>
      <c r="Z189" s="27"/>
      <c r="AA189" s="27" t="n">
        <v>0</v>
      </c>
      <c r="AB189" s="0" t="n">
        <v>0</v>
      </c>
      <c r="AC189" s="0" t="n">
        <v>0</v>
      </c>
    </row>
    <row r="190" customFormat="false" ht="12.75" hidden="false" customHeight="false" outlineLevel="0" collapsed="false">
      <c r="A190" s="34" t="n">
        <v>42186</v>
      </c>
      <c r="C190" s="27" t="n">
        <v>769.327667610271</v>
      </c>
      <c r="D190" s="27" t="n">
        <v>787.57987706987</v>
      </c>
      <c r="E190" s="27" t="n">
        <v>-18.252209459599</v>
      </c>
      <c r="F190" s="27"/>
      <c r="G190" s="27" t="n">
        <v>769.327667610271</v>
      </c>
      <c r="H190" s="27" t="n">
        <v>787.57987706987</v>
      </c>
      <c r="I190" s="27" t="n">
        <v>-18.252209459599</v>
      </c>
      <c r="J190" s="27"/>
      <c r="K190" s="27" t="n">
        <v>0</v>
      </c>
      <c r="L190" s="27" t="n">
        <v>0</v>
      </c>
      <c r="M190" s="27" t="n">
        <v>0</v>
      </c>
      <c r="N190" s="27"/>
      <c r="O190" s="27" t="n">
        <v>0</v>
      </c>
      <c r="P190" s="27" t="n">
        <v>0</v>
      </c>
      <c r="Q190" s="27" t="n">
        <v>0</v>
      </c>
      <c r="R190" s="27"/>
      <c r="S190" s="27" t="n">
        <v>0</v>
      </c>
      <c r="T190" s="27" t="n">
        <v>0</v>
      </c>
      <c r="U190" s="27" t="n">
        <v>0</v>
      </c>
      <c r="V190" s="27"/>
      <c r="W190" s="27" t="n">
        <v>0</v>
      </c>
      <c r="X190" s="27" t="n">
        <v>0</v>
      </c>
      <c r="Y190" s="27" t="n">
        <v>0</v>
      </c>
      <c r="Z190" s="27"/>
      <c r="AA190" s="27" t="n">
        <v>0</v>
      </c>
      <c r="AB190" s="0" t="n">
        <v>0</v>
      </c>
      <c r="AC190" s="0" t="n">
        <v>0</v>
      </c>
    </row>
    <row r="191" customFormat="false" ht="12.75" hidden="false" customHeight="false" outlineLevel="0" collapsed="false">
      <c r="A191" s="34" t="n">
        <v>42217</v>
      </c>
      <c r="C191" s="27" t="n">
        <v>1284.90133940648</v>
      </c>
      <c r="D191" s="27" t="n">
        <v>1315.51301426294</v>
      </c>
      <c r="E191" s="27" t="n">
        <v>-30.61167485646</v>
      </c>
      <c r="F191" s="27"/>
      <c r="G191" s="27" t="n">
        <v>1284.90133940648</v>
      </c>
      <c r="H191" s="27" t="n">
        <v>1315.51301426294</v>
      </c>
      <c r="I191" s="27" t="n">
        <v>-30.61167485646</v>
      </c>
      <c r="J191" s="27"/>
      <c r="K191" s="27" t="n">
        <v>0</v>
      </c>
      <c r="L191" s="27" t="n">
        <v>0</v>
      </c>
      <c r="M191" s="27" t="n">
        <v>0</v>
      </c>
      <c r="N191" s="27"/>
      <c r="O191" s="27" t="n">
        <v>0</v>
      </c>
      <c r="P191" s="27" t="n">
        <v>0</v>
      </c>
      <c r="Q191" s="27" t="n">
        <v>0</v>
      </c>
      <c r="R191" s="27"/>
      <c r="S191" s="27" t="n">
        <v>0</v>
      </c>
      <c r="T191" s="27" t="n">
        <v>0</v>
      </c>
      <c r="U191" s="27" t="n">
        <v>0</v>
      </c>
      <c r="V191" s="27"/>
      <c r="W191" s="27" t="n">
        <v>0</v>
      </c>
      <c r="X191" s="27" t="n">
        <v>0</v>
      </c>
      <c r="Y191" s="27" t="n">
        <v>0</v>
      </c>
      <c r="Z191" s="27"/>
      <c r="AA191" s="27" t="n">
        <v>0</v>
      </c>
      <c r="AB191" s="0" t="n">
        <v>0</v>
      </c>
      <c r="AC191" s="0" t="n">
        <v>0</v>
      </c>
    </row>
    <row r="192" customFormat="false" ht="12.75" hidden="false" customHeight="false" outlineLevel="0" collapsed="false">
      <c r="A192" s="34" t="n">
        <v>42248</v>
      </c>
      <c r="C192" s="27" t="n">
        <v>901.612762346555</v>
      </c>
      <c r="D192" s="27" t="n">
        <v>923.181821487346</v>
      </c>
      <c r="E192" s="27" t="n">
        <v>-21.5690591407911</v>
      </c>
      <c r="F192" s="27"/>
      <c r="G192" s="27" t="n">
        <v>901.612762346555</v>
      </c>
      <c r="H192" s="27" t="n">
        <v>923.181821487346</v>
      </c>
      <c r="I192" s="27" t="n">
        <v>-21.5690591407911</v>
      </c>
      <c r="J192" s="27"/>
      <c r="K192" s="27" t="n">
        <v>0</v>
      </c>
      <c r="L192" s="27" t="n">
        <v>0</v>
      </c>
      <c r="M192" s="27" t="n">
        <v>0</v>
      </c>
      <c r="N192" s="27"/>
      <c r="O192" s="27" t="n">
        <v>0</v>
      </c>
      <c r="P192" s="27" t="n">
        <v>0</v>
      </c>
      <c r="Q192" s="27" t="n">
        <v>0</v>
      </c>
      <c r="R192" s="27"/>
      <c r="S192" s="27" t="n">
        <v>0</v>
      </c>
      <c r="T192" s="27" t="n">
        <v>0</v>
      </c>
      <c r="U192" s="27" t="n">
        <v>0</v>
      </c>
      <c r="V192" s="27"/>
      <c r="W192" s="27" t="n">
        <v>0</v>
      </c>
      <c r="X192" s="27" t="n">
        <v>0</v>
      </c>
      <c r="Y192" s="27" t="n">
        <v>0</v>
      </c>
      <c r="Z192" s="27"/>
      <c r="AA192" s="27" t="n">
        <v>0</v>
      </c>
      <c r="AB192" s="0" t="n">
        <v>0</v>
      </c>
      <c r="AC192" s="0" t="n">
        <v>0</v>
      </c>
    </row>
    <row r="193" customFormat="false" ht="12.75" hidden="false" customHeight="false" outlineLevel="0" collapsed="false">
      <c r="A193" s="34" t="n">
        <v>42278</v>
      </c>
      <c r="C193" s="27" t="n">
        <v>1092.7418318454</v>
      </c>
      <c r="D193" s="27" t="n">
        <v>1118.98682350041</v>
      </c>
      <c r="E193" s="27" t="n">
        <v>-26.2449916550102</v>
      </c>
      <c r="F193" s="27"/>
      <c r="G193" s="27" t="n">
        <v>1092.7418318454</v>
      </c>
      <c r="H193" s="27" t="n">
        <v>1118.98682350041</v>
      </c>
      <c r="I193" s="27" t="n">
        <v>-26.2449916550102</v>
      </c>
      <c r="J193" s="27"/>
      <c r="K193" s="27" t="n">
        <v>0</v>
      </c>
      <c r="L193" s="27" t="n">
        <v>0</v>
      </c>
      <c r="M193" s="27" t="n">
        <v>0</v>
      </c>
      <c r="N193" s="27"/>
      <c r="O193" s="27" t="n">
        <v>0</v>
      </c>
      <c r="P193" s="27" t="n">
        <v>0</v>
      </c>
      <c r="Q193" s="27" t="n">
        <v>0</v>
      </c>
      <c r="R193" s="27"/>
      <c r="S193" s="27" t="n">
        <v>0</v>
      </c>
      <c r="T193" s="27" t="n">
        <v>0</v>
      </c>
      <c r="U193" s="27" t="n">
        <v>0</v>
      </c>
      <c r="V193" s="27"/>
      <c r="W193" s="27" t="n">
        <v>0</v>
      </c>
      <c r="X193" s="27" t="n">
        <v>0</v>
      </c>
      <c r="Y193" s="27" t="n">
        <v>0</v>
      </c>
      <c r="Z193" s="27"/>
      <c r="AA193" s="27" t="n">
        <v>0</v>
      </c>
      <c r="AB193" s="0" t="n">
        <v>0</v>
      </c>
      <c r="AC193" s="0" t="n">
        <v>0</v>
      </c>
    </row>
    <row r="194" customFormat="false" ht="12.75" hidden="false" customHeight="false" outlineLevel="0" collapsed="false">
      <c r="A194" s="34" t="n">
        <v>42309</v>
      </c>
      <c r="C194" s="27" t="n">
        <v>904.410139347797</v>
      </c>
      <c r="D194" s="27" t="n">
        <v>926.219885040578</v>
      </c>
      <c r="E194" s="27" t="n">
        <v>-21.809745692781</v>
      </c>
      <c r="F194" s="27"/>
      <c r="G194" s="27" t="n">
        <v>904.410139347797</v>
      </c>
      <c r="H194" s="27" t="n">
        <v>926.219885040578</v>
      </c>
      <c r="I194" s="27" t="n">
        <v>-21.809745692781</v>
      </c>
      <c r="J194" s="27"/>
      <c r="K194" s="27" t="n">
        <v>0</v>
      </c>
      <c r="L194" s="27" t="n">
        <v>0</v>
      </c>
      <c r="M194" s="27" t="n">
        <v>0</v>
      </c>
      <c r="N194" s="27"/>
      <c r="O194" s="27" t="n">
        <v>0</v>
      </c>
      <c r="P194" s="27" t="n">
        <v>0</v>
      </c>
      <c r="Q194" s="27" t="n">
        <v>0</v>
      </c>
      <c r="R194" s="27"/>
      <c r="S194" s="27" t="n">
        <v>0</v>
      </c>
      <c r="T194" s="27" t="n">
        <v>0</v>
      </c>
      <c r="U194" s="27" t="n">
        <v>0</v>
      </c>
      <c r="V194" s="27"/>
      <c r="W194" s="27" t="n">
        <v>0</v>
      </c>
      <c r="X194" s="27" t="n">
        <v>0</v>
      </c>
      <c r="Y194" s="27" t="n">
        <v>0</v>
      </c>
      <c r="Z194" s="27"/>
      <c r="AA194" s="27" t="n">
        <v>0</v>
      </c>
      <c r="AB194" s="0" t="n">
        <v>0</v>
      </c>
      <c r="AC194" s="0" t="n">
        <v>0</v>
      </c>
    </row>
    <row r="195" customFormat="false" ht="12.75" hidden="false" customHeight="false" outlineLevel="0" collapsed="false">
      <c r="A195" s="34" t="n">
        <v>42339</v>
      </c>
      <c r="C195" s="27" t="n">
        <v>1051.91997085197</v>
      </c>
      <c r="D195" s="27" t="n">
        <v>1077.38532097198</v>
      </c>
      <c r="E195" s="27" t="n">
        <v>-25.46535012001</v>
      </c>
      <c r="F195" s="27"/>
      <c r="G195" s="27" t="n">
        <v>1051.91997085197</v>
      </c>
      <c r="H195" s="27" t="n">
        <v>1077.38532097198</v>
      </c>
      <c r="I195" s="27" t="n">
        <v>-25.46535012001</v>
      </c>
      <c r="J195" s="27"/>
      <c r="K195" s="27" t="n">
        <v>0</v>
      </c>
      <c r="L195" s="27" t="n">
        <v>0</v>
      </c>
      <c r="M195" s="27" t="n">
        <v>0</v>
      </c>
      <c r="N195" s="27"/>
      <c r="O195" s="27" t="n">
        <v>0</v>
      </c>
      <c r="P195" s="27" t="n">
        <v>0</v>
      </c>
      <c r="Q195" s="27" t="n">
        <v>0</v>
      </c>
      <c r="R195" s="27"/>
      <c r="S195" s="27" t="n">
        <v>0</v>
      </c>
      <c r="T195" s="27" t="n">
        <v>0</v>
      </c>
      <c r="U195" s="27" t="n">
        <v>0</v>
      </c>
      <c r="V195" s="27"/>
      <c r="W195" s="27" t="n">
        <v>0</v>
      </c>
      <c r="X195" s="27" t="n">
        <v>0</v>
      </c>
      <c r="Y195" s="27" t="n">
        <v>0</v>
      </c>
      <c r="Z195" s="27"/>
      <c r="AA195" s="27" t="n">
        <v>0</v>
      </c>
      <c r="AB195" s="0" t="n">
        <v>0</v>
      </c>
      <c r="AC195" s="0" t="n">
        <v>0</v>
      </c>
    </row>
    <row r="196" customFormat="false" ht="12.75" hidden="false" customHeight="false" outlineLevel="0" collapsed="false">
      <c r="A196" s="34" t="n">
        <v>42370</v>
      </c>
      <c r="C196" s="27" t="n">
        <v>872.276374848147</v>
      </c>
      <c r="D196" s="27" t="n">
        <v>893.476606366825</v>
      </c>
      <c r="E196" s="27" t="n">
        <v>-21.2002315186779</v>
      </c>
      <c r="F196" s="27"/>
      <c r="G196" s="27" t="n">
        <v>872.276374848147</v>
      </c>
      <c r="H196" s="27" t="n">
        <v>893.476606366825</v>
      </c>
      <c r="I196" s="27" t="n">
        <v>-21.2002315186779</v>
      </c>
      <c r="J196" s="27"/>
      <c r="K196" s="27" t="n">
        <v>0</v>
      </c>
      <c r="L196" s="27" t="n">
        <v>0</v>
      </c>
      <c r="M196" s="27" t="n">
        <v>0</v>
      </c>
      <c r="N196" s="27"/>
      <c r="O196" s="27" t="n">
        <v>0</v>
      </c>
      <c r="P196" s="27" t="n">
        <v>0</v>
      </c>
      <c r="Q196" s="27" t="n">
        <v>0</v>
      </c>
      <c r="R196" s="27"/>
      <c r="S196" s="27" t="n">
        <v>0</v>
      </c>
      <c r="T196" s="27" t="n">
        <v>0</v>
      </c>
      <c r="U196" s="27" t="n">
        <v>0</v>
      </c>
      <c r="V196" s="27"/>
      <c r="W196" s="27" t="n">
        <v>0</v>
      </c>
      <c r="X196" s="27" t="n">
        <v>0</v>
      </c>
      <c r="Y196" s="27" t="n">
        <v>0</v>
      </c>
      <c r="Z196" s="27"/>
      <c r="AA196" s="27" t="n">
        <v>0</v>
      </c>
      <c r="AB196" s="0" t="n">
        <v>0</v>
      </c>
      <c r="AC196" s="0" t="n">
        <v>0</v>
      </c>
    </row>
    <row r="197" customFormat="false" ht="12.75" hidden="false" customHeight="false" outlineLevel="0" collapsed="false">
      <c r="A197" s="34" t="n">
        <v>42401</v>
      </c>
      <c r="C197" s="27" t="n">
        <v>0</v>
      </c>
      <c r="D197" s="27" t="n">
        <v>0</v>
      </c>
      <c r="E197" s="27" t="n">
        <v>0</v>
      </c>
      <c r="F197" s="27"/>
      <c r="G197" s="27" t="n">
        <v>0</v>
      </c>
      <c r="H197" s="27" t="n">
        <v>0</v>
      </c>
      <c r="I197" s="27" t="n">
        <v>0</v>
      </c>
      <c r="J197" s="27"/>
      <c r="K197" s="27" t="n">
        <v>0</v>
      </c>
      <c r="L197" s="27" t="n">
        <v>0</v>
      </c>
      <c r="M197" s="27" t="n">
        <v>0</v>
      </c>
      <c r="N197" s="27"/>
      <c r="O197" s="27" t="n">
        <v>0</v>
      </c>
      <c r="P197" s="27" t="n">
        <v>0</v>
      </c>
      <c r="Q197" s="27" t="n">
        <v>0</v>
      </c>
      <c r="R197" s="27"/>
      <c r="S197" s="27" t="n">
        <v>0</v>
      </c>
      <c r="T197" s="27" t="n">
        <v>0</v>
      </c>
      <c r="U197" s="27" t="n">
        <v>0</v>
      </c>
      <c r="V197" s="27"/>
      <c r="W197" s="27" t="n">
        <v>0</v>
      </c>
      <c r="X197" s="27" t="n">
        <v>0</v>
      </c>
      <c r="Y197" s="27" t="n">
        <v>0</v>
      </c>
      <c r="Z197" s="27"/>
      <c r="AA197" s="27" t="n">
        <v>0</v>
      </c>
      <c r="AB197" s="0" t="n">
        <v>0</v>
      </c>
      <c r="AC197" s="0" t="n">
        <v>0</v>
      </c>
    </row>
    <row r="198" customFormat="false" ht="12.75" hidden="false" customHeight="false" outlineLevel="0" collapsed="false">
      <c r="A198" s="34" t="n">
        <v>42430</v>
      </c>
      <c r="C198" s="27" t="n">
        <v>0</v>
      </c>
      <c r="D198" s="27" t="n">
        <v>0</v>
      </c>
      <c r="E198" s="27" t="n">
        <v>0</v>
      </c>
      <c r="F198" s="27"/>
      <c r="G198" s="27" t="n">
        <v>0</v>
      </c>
      <c r="H198" s="27" t="n">
        <v>0</v>
      </c>
      <c r="I198" s="27" t="n">
        <v>0</v>
      </c>
      <c r="J198" s="27"/>
      <c r="K198" s="27" t="n">
        <v>0</v>
      </c>
      <c r="L198" s="27" t="n">
        <v>0</v>
      </c>
      <c r="M198" s="27" t="n">
        <v>0</v>
      </c>
      <c r="N198" s="27"/>
      <c r="O198" s="27" t="n">
        <v>0</v>
      </c>
      <c r="P198" s="27" t="n">
        <v>0</v>
      </c>
      <c r="Q198" s="27" t="n">
        <v>0</v>
      </c>
      <c r="R198" s="27"/>
      <c r="S198" s="27" t="n">
        <v>0</v>
      </c>
      <c r="T198" s="27" t="n">
        <v>0</v>
      </c>
      <c r="U198" s="27" t="n">
        <v>0</v>
      </c>
      <c r="V198" s="27"/>
      <c r="W198" s="27" t="n">
        <v>0</v>
      </c>
      <c r="X198" s="27" t="n">
        <v>0</v>
      </c>
      <c r="Y198" s="27" t="n">
        <v>0</v>
      </c>
      <c r="Z198" s="27"/>
      <c r="AA198" s="27" t="n">
        <v>0</v>
      </c>
      <c r="AB198" s="0" t="n">
        <v>0</v>
      </c>
      <c r="AC198" s="0" t="n">
        <v>0</v>
      </c>
    </row>
    <row r="199" customFormat="false" ht="12.75" hidden="false" customHeight="false" outlineLevel="0" collapsed="false">
      <c r="A199" s="34" t="n">
        <v>42461</v>
      </c>
      <c r="C199" s="27" t="n">
        <v>0</v>
      </c>
      <c r="D199" s="27" t="n">
        <v>0</v>
      </c>
      <c r="E199" s="27" t="n">
        <v>0</v>
      </c>
      <c r="F199" s="27"/>
      <c r="G199" s="27" t="n">
        <v>0</v>
      </c>
      <c r="H199" s="27" t="n">
        <v>0</v>
      </c>
      <c r="I199" s="27" t="n">
        <v>0</v>
      </c>
      <c r="J199" s="27"/>
      <c r="K199" s="27" t="n">
        <v>0</v>
      </c>
      <c r="L199" s="27" t="n">
        <v>0</v>
      </c>
      <c r="M199" s="27" t="n">
        <v>0</v>
      </c>
      <c r="N199" s="27"/>
      <c r="O199" s="27" t="n">
        <v>0</v>
      </c>
      <c r="P199" s="27" t="n">
        <v>0</v>
      </c>
      <c r="Q199" s="27" t="n">
        <v>0</v>
      </c>
      <c r="R199" s="27"/>
      <c r="S199" s="27" t="n">
        <v>0</v>
      </c>
      <c r="T199" s="27" t="n">
        <v>0</v>
      </c>
      <c r="U199" s="27" t="n">
        <v>0</v>
      </c>
      <c r="V199" s="27"/>
      <c r="W199" s="27" t="n">
        <v>0</v>
      </c>
      <c r="X199" s="27" t="n">
        <v>0</v>
      </c>
      <c r="Y199" s="27" t="n">
        <v>0</v>
      </c>
      <c r="Z199" s="27"/>
      <c r="AA199" s="27" t="n">
        <v>0</v>
      </c>
      <c r="AB199" s="0" t="n">
        <v>0</v>
      </c>
      <c r="AC199" s="0" t="n">
        <v>0</v>
      </c>
    </row>
    <row r="200" customFormat="false" ht="12.75" hidden="false" customHeight="false" outlineLevel="0" collapsed="false">
      <c r="A200" s="34" t="n">
        <v>42491</v>
      </c>
      <c r="C200" s="27" t="n">
        <v>0</v>
      </c>
      <c r="D200" s="27" t="n">
        <v>0</v>
      </c>
      <c r="E200" s="27" t="n">
        <v>0</v>
      </c>
      <c r="F200" s="27"/>
      <c r="G200" s="27" t="n">
        <v>0</v>
      </c>
      <c r="H200" s="27" t="n">
        <v>0</v>
      </c>
      <c r="I200" s="27" t="n">
        <v>0</v>
      </c>
      <c r="J200" s="27"/>
      <c r="K200" s="27" t="n">
        <v>0</v>
      </c>
      <c r="L200" s="27" t="n">
        <v>0</v>
      </c>
      <c r="M200" s="27" t="n">
        <v>0</v>
      </c>
      <c r="N200" s="27"/>
      <c r="O200" s="27" t="n">
        <v>0</v>
      </c>
      <c r="P200" s="27" t="n">
        <v>0</v>
      </c>
      <c r="Q200" s="27" t="n">
        <v>0</v>
      </c>
      <c r="R200" s="27"/>
      <c r="S200" s="27" t="n">
        <v>0</v>
      </c>
      <c r="T200" s="27" t="n">
        <v>0</v>
      </c>
      <c r="U200" s="27" t="n">
        <v>0</v>
      </c>
      <c r="V200" s="27"/>
      <c r="W200" s="27" t="n">
        <v>0</v>
      </c>
      <c r="X200" s="27" t="n">
        <v>0</v>
      </c>
      <c r="Y200" s="27" t="n">
        <v>0</v>
      </c>
      <c r="Z200" s="27"/>
      <c r="AA200" s="27" t="n">
        <v>0</v>
      </c>
      <c r="AB200" s="0" t="n">
        <v>0</v>
      </c>
      <c r="AC200" s="0" t="n">
        <v>0</v>
      </c>
    </row>
    <row r="201" customFormat="false" ht="12.75" hidden="false" customHeight="false" outlineLevel="0" collapsed="false">
      <c r="A201" s="34" t="n">
        <v>42522</v>
      </c>
      <c r="C201" s="27" t="n">
        <v>0</v>
      </c>
      <c r="D201" s="27" t="n">
        <v>0</v>
      </c>
      <c r="E201" s="27" t="n">
        <v>0</v>
      </c>
      <c r="F201" s="27"/>
      <c r="G201" s="27" t="n">
        <v>0</v>
      </c>
      <c r="H201" s="27" t="n">
        <v>0</v>
      </c>
      <c r="I201" s="27" t="n">
        <v>0</v>
      </c>
      <c r="J201" s="27"/>
      <c r="K201" s="27" t="n">
        <v>0</v>
      </c>
      <c r="L201" s="27" t="n">
        <v>0</v>
      </c>
      <c r="M201" s="27" t="n">
        <v>0</v>
      </c>
      <c r="N201" s="27"/>
      <c r="O201" s="27" t="n">
        <v>0</v>
      </c>
      <c r="P201" s="27" t="n">
        <v>0</v>
      </c>
      <c r="Q201" s="27" t="n">
        <v>0</v>
      </c>
      <c r="R201" s="27"/>
      <c r="S201" s="27" t="n">
        <v>0</v>
      </c>
      <c r="T201" s="27" t="n">
        <v>0</v>
      </c>
      <c r="U201" s="27" t="n">
        <v>0</v>
      </c>
      <c r="V201" s="27"/>
      <c r="W201" s="27" t="n">
        <v>0</v>
      </c>
      <c r="X201" s="27" t="n">
        <v>0</v>
      </c>
      <c r="Y201" s="27" t="n">
        <v>0</v>
      </c>
      <c r="Z201" s="27"/>
      <c r="AA201" s="27" t="n">
        <v>0</v>
      </c>
      <c r="AB201" s="0" t="n">
        <v>0</v>
      </c>
      <c r="AC201" s="0" t="n">
        <v>0</v>
      </c>
    </row>
    <row r="202" customFormat="false" ht="12.75" hidden="false" customHeight="false" outlineLevel="0" collapsed="false">
      <c r="A202" s="34" t="n">
        <v>42552</v>
      </c>
      <c r="C202" s="27" t="n">
        <v>0</v>
      </c>
      <c r="D202" s="27" t="n">
        <v>0</v>
      </c>
      <c r="E202" s="27" t="n">
        <v>0</v>
      </c>
      <c r="F202" s="27"/>
      <c r="G202" s="27" t="n">
        <v>0</v>
      </c>
      <c r="H202" s="27" t="n">
        <v>0</v>
      </c>
      <c r="I202" s="27" t="n">
        <v>0</v>
      </c>
      <c r="J202" s="27"/>
      <c r="K202" s="27" t="n">
        <v>0</v>
      </c>
      <c r="L202" s="27" t="n">
        <v>0</v>
      </c>
      <c r="M202" s="27" t="n">
        <v>0</v>
      </c>
      <c r="N202" s="27"/>
      <c r="O202" s="27" t="n">
        <v>0</v>
      </c>
      <c r="P202" s="27" t="n">
        <v>0</v>
      </c>
      <c r="Q202" s="27" t="n">
        <v>0</v>
      </c>
      <c r="R202" s="27"/>
      <c r="S202" s="27" t="n">
        <v>0</v>
      </c>
      <c r="T202" s="27" t="n">
        <v>0</v>
      </c>
      <c r="U202" s="27" t="n">
        <v>0</v>
      </c>
      <c r="V202" s="27"/>
      <c r="W202" s="27" t="n">
        <v>0</v>
      </c>
      <c r="X202" s="27" t="n">
        <v>0</v>
      </c>
      <c r="Y202" s="27" t="n">
        <v>0</v>
      </c>
      <c r="Z202" s="27"/>
      <c r="AA202" s="27" t="n">
        <v>0</v>
      </c>
      <c r="AB202" s="0" t="n">
        <v>0</v>
      </c>
      <c r="AC202" s="0" t="n">
        <v>0</v>
      </c>
    </row>
    <row r="203" customFormat="false" ht="12.75" hidden="false" customHeight="false" outlineLevel="0" collapsed="false">
      <c r="A203" s="34" t="n">
        <v>42583</v>
      </c>
      <c r="C203" s="27" t="n">
        <v>0</v>
      </c>
      <c r="D203" s="27" t="n">
        <v>0</v>
      </c>
      <c r="E203" s="27" t="n">
        <v>0</v>
      </c>
      <c r="F203" s="27"/>
      <c r="G203" s="27" t="n">
        <v>0</v>
      </c>
      <c r="H203" s="27" t="n">
        <v>0</v>
      </c>
      <c r="I203" s="27" t="n">
        <v>0</v>
      </c>
      <c r="J203" s="27"/>
      <c r="K203" s="27" t="n">
        <v>0</v>
      </c>
      <c r="L203" s="27" t="n">
        <v>0</v>
      </c>
      <c r="M203" s="27" t="n">
        <v>0</v>
      </c>
      <c r="N203" s="27"/>
      <c r="O203" s="27" t="n">
        <v>0</v>
      </c>
      <c r="P203" s="27" t="n">
        <v>0</v>
      </c>
      <c r="Q203" s="27" t="n">
        <v>0</v>
      </c>
      <c r="R203" s="27"/>
      <c r="S203" s="27" t="n">
        <v>0</v>
      </c>
      <c r="T203" s="27" t="n">
        <v>0</v>
      </c>
      <c r="U203" s="27" t="n">
        <v>0</v>
      </c>
      <c r="V203" s="27"/>
      <c r="W203" s="27" t="n">
        <v>0</v>
      </c>
      <c r="X203" s="27" t="n">
        <v>0</v>
      </c>
      <c r="Y203" s="27" t="n">
        <v>0</v>
      </c>
      <c r="Z203" s="27"/>
      <c r="AA203" s="27" t="n">
        <v>0</v>
      </c>
      <c r="AB203" s="0" t="n">
        <v>0</v>
      </c>
      <c r="AC203" s="0" t="n">
        <v>0</v>
      </c>
    </row>
    <row r="204" customFormat="false" ht="12.75" hidden="false" customHeight="false" outlineLevel="0" collapsed="false">
      <c r="A204" s="34" t="n">
        <v>42614</v>
      </c>
      <c r="C204" s="27" t="n">
        <v>0</v>
      </c>
      <c r="D204" s="27" t="n">
        <v>0</v>
      </c>
      <c r="E204" s="27" t="n">
        <v>0</v>
      </c>
      <c r="F204" s="27"/>
      <c r="G204" s="27" t="n">
        <v>0</v>
      </c>
      <c r="H204" s="27" t="n">
        <v>0</v>
      </c>
      <c r="I204" s="27" t="n">
        <v>0</v>
      </c>
      <c r="J204" s="27"/>
      <c r="K204" s="27" t="n">
        <v>0</v>
      </c>
      <c r="L204" s="27" t="n">
        <v>0</v>
      </c>
      <c r="M204" s="27" t="n">
        <v>0</v>
      </c>
      <c r="N204" s="27"/>
      <c r="O204" s="27" t="n">
        <v>0</v>
      </c>
      <c r="P204" s="27" t="n">
        <v>0</v>
      </c>
      <c r="Q204" s="27" t="n">
        <v>0</v>
      </c>
      <c r="R204" s="27"/>
      <c r="S204" s="27" t="n">
        <v>0</v>
      </c>
      <c r="T204" s="27" t="n">
        <v>0</v>
      </c>
      <c r="U204" s="27" t="n">
        <v>0</v>
      </c>
      <c r="V204" s="27"/>
      <c r="W204" s="27" t="n">
        <v>0</v>
      </c>
      <c r="X204" s="27" t="n">
        <v>0</v>
      </c>
      <c r="Y204" s="27" t="n">
        <v>0</v>
      </c>
      <c r="Z204" s="27"/>
      <c r="AA204" s="27" t="n">
        <v>0</v>
      </c>
      <c r="AB204" s="0" t="n">
        <v>0</v>
      </c>
      <c r="AC204" s="0" t="n">
        <v>0</v>
      </c>
    </row>
    <row r="205" customFormat="false" ht="12.75" hidden="false" customHeight="false" outlineLevel="0" collapsed="false">
      <c r="A205" s="34" t="n">
        <v>42644</v>
      </c>
      <c r="C205" s="27" t="n">
        <v>0</v>
      </c>
      <c r="D205" s="27" t="n">
        <v>0</v>
      </c>
      <c r="E205" s="27" t="n">
        <v>0</v>
      </c>
      <c r="F205" s="27"/>
      <c r="G205" s="27" t="n">
        <v>0</v>
      </c>
      <c r="H205" s="27" t="n">
        <v>0</v>
      </c>
      <c r="I205" s="27" t="n">
        <v>0</v>
      </c>
      <c r="J205" s="27"/>
      <c r="K205" s="27" t="n">
        <v>0</v>
      </c>
      <c r="L205" s="27" t="n">
        <v>0</v>
      </c>
      <c r="M205" s="27" t="n">
        <v>0</v>
      </c>
      <c r="N205" s="27"/>
      <c r="O205" s="27" t="n">
        <v>0</v>
      </c>
      <c r="P205" s="27" t="n">
        <v>0</v>
      </c>
      <c r="Q205" s="27" t="n">
        <v>0</v>
      </c>
      <c r="R205" s="27"/>
      <c r="S205" s="27" t="n">
        <v>0</v>
      </c>
      <c r="T205" s="27" t="n">
        <v>0</v>
      </c>
      <c r="U205" s="27" t="n">
        <v>0</v>
      </c>
      <c r="V205" s="27"/>
      <c r="W205" s="27" t="n">
        <v>0</v>
      </c>
      <c r="X205" s="27" t="n">
        <v>0</v>
      </c>
      <c r="Y205" s="27" t="n">
        <v>0</v>
      </c>
      <c r="Z205" s="27"/>
      <c r="AA205" s="27" t="n">
        <v>0</v>
      </c>
      <c r="AB205" s="0" t="n">
        <v>0</v>
      </c>
      <c r="AC205" s="0" t="n">
        <v>0</v>
      </c>
    </row>
    <row r="206" customFormat="false" ht="12.75" hidden="false" customHeight="false" outlineLevel="0" collapsed="false">
      <c r="A206" s="34" t="n">
        <v>42675</v>
      </c>
      <c r="C206" s="27" t="n">
        <v>0</v>
      </c>
      <c r="D206" s="27" t="n">
        <v>0</v>
      </c>
      <c r="E206" s="27" t="n">
        <v>0</v>
      </c>
      <c r="F206" s="27"/>
      <c r="G206" s="27" t="n">
        <v>0</v>
      </c>
      <c r="H206" s="27" t="n">
        <v>0</v>
      </c>
      <c r="I206" s="27" t="n">
        <v>0</v>
      </c>
      <c r="J206" s="27"/>
      <c r="K206" s="27" t="n">
        <v>0</v>
      </c>
      <c r="L206" s="27" t="n">
        <v>0</v>
      </c>
      <c r="M206" s="27" t="n">
        <v>0</v>
      </c>
      <c r="N206" s="27"/>
      <c r="O206" s="27" t="n">
        <v>0</v>
      </c>
      <c r="P206" s="27" t="n">
        <v>0</v>
      </c>
      <c r="Q206" s="27" t="n">
        <v>0</v>
      </c>
      <c r="R206" s="27"/>
      <c r="S206" s="27" t="n">
        <v>0</v>
      </c>
      <c r="T206" s="27" t="n">
        <v>0</v>
      </c>
      <c r="U206" s="27" t="n">
        <v>0</v>
      </c>
      <c r="V206" s="27"/>
      <c r="W206" s="27" t="n">
        <v>0</v>
      </c>
      <c r="X206" s="27" t="n">
        <v>0</v>
      </c>
      <c r="Y206" s="27" t="n">
        <v>0</v>
      </c>
      <c r="Z206" s="27"/>
      <c r="AA206" s="27" t="n">
        <v>0</v>
      </c>
      <c r="AB206" s="0" t="n">
        <v>0</v>
      </c>
      <c r="AC206" s="0" t="n">
        <v>0</v>
      </c>
    </row>
    <row r="207" customFormat="false" ht="12.75" hidden="false" customHeight="false" outlineLevel="0" collapsed="false">
      <c r="A207" s="34" t="n">
        <v>42705</v>
      </c>
      <c r="C207" s="27" t="n">
        <v>0</v>
      </c>
      <c r="D207" s="27" t="n">
        <v>0</v>
      </c>
      <c r="E207" s="27" t="n">
        <v>0</v>
      </c>
      <c r="F207" s="27"/>
      <c r="G207" s="27" t="n">
        <v>0</v>
      </c>
      <c r="H207" s="27" t="n">
        <v>0</v>
      </c>
      <c r="I207" s="27" t="n">
        <v>0</v>
      </c>
      <c r="J207" s="27"/>
      <c r="K207" s="27" t="n">
        <v>0</v>
      </c>
      <c r="L207" s="27" t="n">
        <v>0</v>
      </c>
      <c r="M207" s="27" t="n">
        <v>0</v>
      </c>
      <c r="N207" s="27"/>
      <c r="O207" s="27" t="n">
        <v>0</v>
      </c>
      <c r="P207" s="27" t="n">
        <v>0</v>
      </c>
      <c r="Q207" s="27" t="n">
        <v>0</v>
      </c>
      <c r="R207" s="27"/>
      <c r="S207" s="27" t="n">
        <v>0</v>
      </c>
      <c r="T207" s="27" t="n">
        <v>0</v>
      </c>
      <c r="U207" s="27" t="n">
        <v>0</v>
      </c>
      <c r="V207" s="27"/>
      <c r="W207" s="27" t="n">
        <v>0</v>
      </c>
      <c r="X207" s="27" t="n">
        <v>0</v>
      </c>
      <c r="Y207" s="27" t="n">
        <v>0</v>
      </c>
      <c r="Z207" s="27"/>
      <c r="AA207" s="27" t="n">
        <v>0</v>
      </c>
      <c r="AB207" s="0" t="n">
        <v>0</v>
      </c>
      <c r="AC207" s="0" t="n">
        <v>0</v>
      </c>
    </row>
    <row r="208" customFormat="false" ht="12.75" hidden="false" customHeight="false" outlineLevel="0" collapsed="false"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 customFormat="false" ht="12.75" hidden="false" customHeight="false" outlineLevel="0" collapsed="false"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 customFormat="false" ht="12.75" hidden="false" customHeight="false" outlineLevel="0" collapsed="false"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 customFormat="false" ht="12.75" hidden="false" customHeight="false" outlineLevel="0" collapsed="false"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 customFormat="false" ht="12.75" hidden="false" customHeight="false" outlineLevel="0" collapsed="false"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 customFormat="false" ht="12.75" hidden="false" customHeight="false" outlineLevel="0" collapsed="false"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 customFormat="false" ht="12.75" hidden="false" customHeight="false" outlineLevel="0" collapsed="false"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 customFormat="false" ht="12.75" hidden="false" customHeight="false" outlineLevel="0" collapsed="false"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 customFormat="false" ht="12.75" hidden="false" customHeight="false" outlineLevel="0" collapsed="false"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 customFormat="false" ht="12.75" hidden="false" customHeight="false" outlineLevel="0" collapsed="false"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 customFormat="false" ht="12.75" hidden="false" customHeight="false" outlineLevel="0" collapsed="false"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 customFormat="false" ht="12.75" hidden="false" customHeight="false" outlineLevel="0" collapsed="false"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customFormat="false" ht="12.75" hidden="false" customHeight="false" outlineLevel="0" collapsed="false"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 customFormat="false" ht="12.75" hidden="false" customHeight="false" outlineLevel="0" collapsed="false"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 customFormat="false" ht="12.75" hidden="false" customHeight="false" outlineLevel="0" collapsed="false"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 customFormat="false" ht="12.75" hidden="false" customHeight="false" outlineLevel="0" collapsed="false"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 customFormat="false" ht="12.75" hidden="false" customHeight="false" outlineLevel="0" collapsed="false"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 customFormat="false" ht="12.75" hidden="false" customHeight="false" outlineLevel="0" collapsed="false"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 customFormat="false" ht="12.75" hidden="false" customHeight="false" outlineLevel="0" collapsed="false"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 customFormat="false" ht="12.75" hidden="false" customHeight="false" outlineLevel="0" collapsed="false"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 customFormat="false" ht="12.75" hidden="false" customHeight="false" outlineLevel="0" collapsed="false"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</row>
    <row r="229" customFormat="false" ht="12.75" hidden="false" customHeight="false" outlineLevel="0" collapsed="false"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</row>
    <row r="230" customFormat="false" ht="12.75" hidden="false" customHeight="false" outlineLevel="0" collapsed="false"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</row>
    <row r="231" customFormat="false" ht="12.75" hidden="false" customHeight="false" outlineLevel="0" collapsed="false"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</row>
    <row r="232" customFormat="false" ht="12.75" hidden="false" customHeight="false" outlineLevel="0" collapsed="false"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</row>
    <row r="233" customFormat="false" ht="12.75" hidden="false" customHeight="false" outlineLevel="0" collapsed="false"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</row>
    <row r="234" customFormat="false" ht="12.75" hidden="false" customHeight="false" outlineLevel="0" collapsed="false"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</row>
    <row r="235" customFormat="false" ht="12.75" hidden="false" customHeight="false" outlineLevel="0" collapsed="false"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</row>
    <row r="236" customFormat="false" ht="12.75" hidden="false" customHeight="false" outlineLevel="0" collapsed="false"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</row>
    <row r="237" customFormat="false" ht="12.75" hidden="false" customHeight="false" outlineLevel="0" collapsed="false"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</row>
    <row r="238" customFormat="false" ht="12.75" hidden="false" customHeight="false" outlineLevel="0" collapsed="false"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</row>
    <row r="239" customFormat="false" ht="12.75" hidden="false" customHeight="false" outlineLevel="0" collapsed="false"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</row>
    <row r="240" customFormat="false" ht="12.75" hidden="false" customHeight="false" outlineLevel="0" collapsed="false"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</row>
    <row r="241" customFormat="false" ht="12.75" hidden="false" customHeight="false" outlineLevel="0" collapsed="false"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2" width="16.84"/>
    <col collapsed="false" customWidth="true" hidden="false" outlineLevel="0" max="2" min="2" style="0" width="15.99"/>
    <col collapsed="false" customWidth="true" hidden="false" outlineLevel="0" max="3" min="3" style="0" width="7.28"/>
    <col collapsed="false" customWidth="true" hidden="false" outlineLevel="0" max="4" min="4" style="0" width="14.99"/>
    <col collapsed="false" customWidth="true" hidden="false" outlineLevel="0" max="5" min="5" style="0" width="5.99"/>
    <col collapsed="false" customWidth="true" hidden="false" outlineLevel="0" max="6" min="6" style="0" width="14.99"/>
    <col collapsed="false" customWidth="true" hidden="false" outlineLevel="0" max="7" min="7" style="0" width="6.28"/>
    <col collapsed="false" customWidth="true" hidden="false" outlineLevel="0" max="8" min="8" style="0" width="13.99"/>
    <col collapsed="false" customWidth="true" hidden="false" outlineLevel="0" max="9" min="9" style="0" width="5.56"/>
    <col collapsed="false" customWidth="true" hidden="false" outlineLevel="0" max="10" min="10" style="0" width="14.99"/>
    <col collapsed="false" customWidth="true" hidden="false" outlineLevel="0" max="11" min="11" style="0" width="5.85"/>
    <col collapsed="false" customWidth="true" hidden="false" outlineLevel="0" max="12" min="12" style="0" width="13.85"/>
    <col collapsed="false" customWidth="true" hidden="false" outlineLevel="0" max="13" min="13" style="0" width="5.99"/>
    <col collapsed="false" customWidth="true" hidden="false" outlineLevel="0" max="14" min="14" style="0" width="14.99"/>
  </cols>
  <sheetData>
    <row r="1" customFormat="false" ht="12.75" hidden="false" customHeight="false" outlineLevel="0" collapsed="false">
      <c r="B1" s="36" t="s">
        <v>19</v>
      </c>
      <c r="C1" s="36"/>
      <c r="D1" s="36" t="s">
        <v>43</v>
      </c>
      <c r="E1" s="36"/>
      <c r="F1" s="36" t="s">
        <v>44</v>
      </c>
      <c r="G1" s="36"/>
      <c r="H1" s="36" t="s">
        <v>41</v>
      </c>
      <c r="I1" s="36"/>
      <c r="J1" s="36" t="s">
        <v>42</v>
      </c>
      <c r="K1" s="36"/>
      <c r="L1" s="36" t="s">
        <v>45</v>
      </c>
      <c r="M1" s="36"/>
      <c r="N1" s="36" t="s">
        <v>46</v>
      </c>
    </row>
    <row r="2" customFormat="false" ht="12.75" hidden="false" customHeight="false" outlineLevel="0" collapsed="false">
      <c r="B2" s="53" t="n">
        <v>160696929.454006</v>
      </c>
      <c r="C2" s="53"/>
      <c r="D2" s="53" t="n">
        <v>96790208.919224</v>
      </c>
      <c r="E2" s="53"/>
      <c r="F2" s="53" t="n">
        <v>18365466.8789026</v>
      </c>
      <c r="G2" s="53"/>
      <c r="H2" s="53" t="n">
        <v>4201611.71737003</v>
      </c>
      <c r="I2" s="53"/>
      <c r="J2" s="53" t="n">
        <v>13526369.3938174</v>
      </c>
      <c r="K2" s="53"/>
      <c r="L2" s="53" t="n">
        <v>14237979.7514154</v>
      </c>
      <c r="M2" s="53"/>
      <c r="N2" s="53" t="n">
        <v>13575292.7932763</v>
      </c>
    </row>
    <row r="3" customFormat="false" ht="12.75" hidden="false" customHeight="false" outlineLevel="0" collapsed="false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customFormat="false" ht="12.75" hidden="false" customHeight="false" outlineLevel="0" collapsed="false">
      <c r="A4" s="36" t="s">
        <v>33</v>
      </c>
      <c r="B4" s="36" t="s">
        <v>47</v>
      </c>
      <c r="C4" s="36"/>
      <c r="D4" s="36" t="s">
        <v>47</v>
      </c>
      <c r="E4" s="36"/>
      <c r="F4" s="36" t="s">
        <v>47</v>
      </c>
      <c r="G4" s="36"/>
      <c r="H4" s="36" t="s">
        <v>47</v>
      </c>
      <c r="I4" s="36"/>
      <c r="J4" s="36" t="s">
        <v>47</v>
      </c>
      <c r="K4" s="36"/>
      <c r="L4" s="36" t="s">
        <v>47</v>
      </c>
      <c r="M4" s="36"/>
      <c r="N4" s="36" t="s">
        <v>47</v>
      </c>
    </row>
    <row r="6" customFormat="false" ht="12.75" hidden="false" customHeight="false" outlineLevel="0" collapsed="false">
      <c r="A6" s="54" t="n">
        <v>37347</v>
      </c>
      <c r="B6" s="55" t="n">
        <v>11965460.4220747</v>
      </c>
      <c r="C6" s="55"/>
      <c r="D6" s="55" t="n">
        <v>5774643.22943354</v>
      </c>
      <c r="E6" s="55"/>
      <c r="F6" s="55" t="n">
        <v>621013.47258695</v>
      </c>
      <c r="G6" s="55"/>
      <c r="H6" s="55" t="n">
        <v>254735.709658801</v>
      </c>
      <c r="I6" s="55"/>
      <c r="J6" s="55" t="n">
        <v>2143055.29880247</v>
      </c>
      <c r="K6" s="55"/>
      <c r="L6" s="55" t="n">
        <v>1295760.66497557</v>
      </c>
      <c r="M6" s="55"/>
      <c r="N6" s="55" t="n">
        <v>1876252.04661736</v>
      </c>
    </row>
    <row r="7" customFormat="false" ht="12.75" hidden="false" customHeight="false" outlineLevel="0" collapsed="false">
      <c r="A7" s="54" t="n">
        <v>37377</v>
      </c>
      <c r="B7" s="55" t="n">
        <v>9893838.4477797</v>
      </c>
      <c r="C7" s="55"/>
      <c r="D7" s="55" t="n">
        <v>5406056.14303645</v>
      </c>
      <c r="E7" s="55"/>
      <c r="F7" s="55" t="n">
        <v>483969.019518271</v>
      </c>
      <c r="G7" s="55"/>
      <c r="H7" s="55" t="n">
        <v>158254.67767857</v>
      </c>
      <c r="I7" s="55"/>
      <c r="J7" s="55" t="n">
        <v>1520241.35522095</v>
      </c>
      <c r="K7" s="55"/>
      <c r="L7" s="55" t="n">
        <v>788006.221243442</v>
      </c>
      <c r="M7" s="55"/>
      <c r="N7" s="55" t="n">
        <v>1537311.03108202</v>
      </c>
    </row>
    <row r="8" customFormat="false" ht="12.75" hidden="false" customHeight="false" outlineLevel="0" collapsed="false">
      <c r="A8" s="54" t="n">
        <v>37408</v>
      </c>
      <c r="B8" s="55" t="n">
        <v>8285515.93424516</v>
      </c>
      <c r="C8" s="55"/>
      <c r="D8" s="55" t="n">
        <v>5008307.676288</v>
      </c>
      <c r="E8" s="55"/>
      <c r="F8" s="55" t="n">
        <v>462000.864243017</v>
      </c>
      <c r="G8" s="55"/>
      <c r="H8" s="55" t="n">
        <v>121979.856498592</v>
      </c>
      <c r="I8" s="55"/>
      <c r="J8" s="55" t="n">
        <v>874440.226886019</v>
      </c>
      <c r="K8" s="55"/>
      <c r="L8" s="55" t="n">
        <v>427459.096195203</v>
      </c>
      <c r="M8" s="55"/>
      <c r="N8" s="55" t="n">
        <v>1391328.21413433</v>
      </c>
    </row>
    <row r="9" customFormat="false" ht="12.75" hidden="false" customHeight="false" outlineLevel="0" collapsed="false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customFormat="false" ht="12.75" hidden="false" customHeight="false" outlineLevel="0" collapsed="false">
      <c r="A10" s="54" t="s">
        <v>50</v>
      </c>
      <c r="B10" s="55" t="n">
        <f aca="false">SUM(B6:B9)</f>
        <v>30144814.8040995</v>
      </c>
      <c r="C10" s="55"/>
      <c r="D10" s="55" t="n">
        <f aca="false">SUM(D6:D9)</f>
        <v>16189007.048758</v>
      </c>
      <c r="E10" s="55"/>
      <c r="F10" s="55" t="n">
        <f aca="false">SUM(F6:F9)</f>
        <v>1566983.35634824</v>
      </c>
      <c r="G10" s="55"/>
      <c r="H10" s="55" t="n">
        <f aca="false">SUM(H6:H9)</f>
        <v>534970.243835963</v>
      </c>
      <c r="I10" s="55"/>
      <c r="J10" s="55" t="n">
        <f aca="false">SUM(J6:J9)</f>
        <v>4537736.88090943</v>
      </c>
      <c r="K10" s="55"/>
      <c r="L10" s="55" t="n">
        <f aca="false">SUM(L6:L9)</f>
        <v>2511225.98241421</v>
      </c>
      <c r="M10" s="55"/>
      <c r="N10" s="55" t="n">
        <f aca="false">SUM(N6:N9)</f>
        <v>4804891.29183371</v>
      </c>
    </row>
    <row r="11" customFormat="false" ht="12.75" hidden="false" customHeight="false" outlineLevel="0" collapsed="false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customFormat="false" ht="12.75" hidden="false" customHeight="false" outlineLevel="0" collapsed="false">
      <c r="A12" s="54" t="n">
        <v>37438</v>
      </c>
      <c r="B12" s="55" t="n">
        <v>7079411.05420253</v>
      </c>
      <c r="C12" s="55"/>
      <c r="D12" s="55" t="n">
        <v>4361291.29676583</v>
      </c>
      <c r="E12" s="55"/>
      <c r="F12" s="55" t="n">
        <v>578488.17352688</v>
      </c>
      <c r="G12" s="55"/>
      <c r="H12" s="55" t="n">
        <v>106843.759757764</v>
      </c>
      <c r="I12" s="55"/>
      <c r="J12" s="55" t="n">
        <v>673172.998691443</v>
      </c>
      <c r="K12" s="55"/>
      <c r="L12" s="55" t="n">
        <v>278074.927459761</v>
      </c>
      <c r="M12" s="55"/>
      <c r="N12" s="55" t="n">
        <v>1081539.89800086</v>
      </c>
    </row>
    <row r="13" customFormat="false" ht="12.75" hidden="false" customHeight="false" outlineLevel="0" collapsed="false">
      <c r="A13" s="54" t="n">
        <v>37469</v>
      </c>
      <c r="B13" s="55" t="n">
        <v>6817973.75041661</v>
      </c>
      <c r="C13" s="55"/>
      <c r="D13" s="55" t="n">
        <v>4202399.75267121</v>
      </c>
      <c r="E13" s="55"/>
      <c r="F13" s="55" t="n">
        <v>504404.774016861</v>
      </c>
      <c r="G13" s="55"/>
      <c r="H13" s="55" t="n">
        <v>110289.661878666</v>
      </c>
      <c r="I13" s="55"/>
      <c r="J13" s="55" t="n">
        <v>639143.217512944</v>
      </c>
      <c r="K13" s="55"/>
      <c r="L13" s="55" t="n">
        <v>280699.734724336</v>
      </c>
      <c r="M13" s="55"/>
      <c r="N13" s="55" t="n">
        <v>1081036.60961258</v>
      </c>
    </row>
    <row r="14" customFormat="false" ht="12.75" hidden="false" customHeight="false" outlineLevel="0" collapsed="false">
      <c r="A14" s="54" t="n">
        <v>37500</v>
      </c>
      <c r="B14" s="55" t="n">
        <v>6497951.1237052</v>
      </c>
      <c r="C14" s="55"/>
      <c r="D14" s="55" t="n">
        <v>3832006.19425012</v>
      </c>
      <c r="E14" s="55"/>
      <c r="F14" s="55" t="n">
        <v>455888.385493889</v>
      </c>
      <c r="G14" s="55"/>
      <c r="H14" s="55" t="n">
        <v>123050.931771202</v>
      </c>
      <c r="I14" s="55"/>
      <c r="J14" s="55" t="n">
        <v>642346.143558527</v>
      </c>
      <c r="K14" s="55"/>
      <c r="L14" s="55" t="n">
        <v>359299.399901624</v>
      </c>
      <c r="M14" s="55"/>
      <c r="N14" s="55" t="n">
        <v>1085360.06872983</v>
      </c>
    </row>
    <row r="15" customFormat="false" ht="12.75" hidden="false" customHeight="false" outlineLevel="0" collapsed="false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customFormat="false" ht="12.75" hidden="false" customHeight="false" outlineLevel="0" collapsed="false">
      <c r="A16" s="54" t="s">
        <v>51</v>
      </c>
      <c r="B16" s="55" t="n">
        <f aca="false">SUM(B12:B15)</f>
        <v>20395335.9283243</v>
      </c>
      <c r="C16" s="55"/>
      <c r="D16" s="55" t="n">
        <f aca="false">SUM(D12:D15)</f>
        <v>12395697.2436872</v>
      </c>
      <c r="E16" s="55"/>
      <c r="F16" s="55" t="n">
        <f aca="false">SUM(F12:F15)</f>
        <v>1538781.33303763</v>
      </c>
      <c r="G16" s="55"/>
      <c r="H16" s="55" t="n">
        <f aca="false">SUM(H12:H15)</f>
        <v>340184.353407632</v>
      </c>
      <c r="I16" s="55"/>
      <c r="J16" s="55" t="n">
        <f aca="false">SUM(J12:J15)</f>
        <v>1954662.35976291</v>
      </c>
      <c r="K16" s="55"/>
      <c r="L16" s="55" t="n">
        <f aca="false">SUM(L12:L15)</f>
        <v>918074.062085721</v>
      </c>
      <c r="M16" s="55"/>
      <c r="N16" s="55" t="n">
        <f aca="false">SUM(N12:N15)</f>
        <v>3247936.57634327</v>
      </c>
    </row>
    <row r="17" customFormat="false" ht="12.75" hidden="false" customHeight="false" outlineLevel="0" collapsed="false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customFormat="false" ht="12.75" hidden="false" customHeight="false" outlineLevel="0" collapsed="false">
      <c r="A18" s="54" t="n">
        <v>37530</v>
      </c>
      <c r="B18" s="55" t="n">
        <v>7153142.87290755</v>
      </c>
      <c r="C18" s="55"/>
      <c r="D18" s="55" t="n">
        <v>4101185.81671326</v>
      </c>
      <c r="E18" s="55"/>
      <c r="F18" s="55" t="n">
        <v>577081.311139621</v>
      </c>
      <c r="G18" s="55"/>
      <c r="H18" s="55" t="n">
        <v>170395.604797287</v>
      </c>
      <c r="I18" s="55"/>
      <c r="J18" s="55" t="n">
        <v>726408.355186621</v>
      </c>
      <c r="K18" s="55"/>
      <c r="L18" s="55" t="n">
        <v>585680.641785545</v>
      </c>
      <c r="M18" s="55"/>
      <c r="N18" s="55" t="n">
        <v>992391.143285225</v>
      </c>
    </row>
    <row r="19" customFormat="false" ht="12.75" hidden="false" customHeight="false" outlineLevel="0" collapsed="false">
      <c r="A19" s="54" t="n">
        <v>37561</v>
      </c>
      <c r="B19" s="55" t="n">
        <v>6666688.21722395</v>
      </c>
      <c r="C19" s="55"/>
      <c r="D19" s="55" t="n">
        <v>3789806.75908674</v>
      </c>
      <c r="E19" s="55"/>
      <c r="F19" s="55" t="n">
        <v>540913.583789359</v>
      </c>
      <c r="G19" s="55"/>
      <c r="H19" s="55" t="n">
        <v>204767.526649647</v>
      </c>
      <c r="I19" s="55"/>
      <c r="J19" s="55" t="n">
        <v>612615.974609472</v>
      </c>
      <c r="K19" s="55"/>
      <c r="L19" s="55" t="n">
        <v>651317.625526073</v>
      </c>
      <c r="M19" s="55"/>
      <c r="N19" s="55" t="n">
        <v>867266.747562658</v>
      </c>
    </row>
    <row r="20" customFormat="false" ht="12.75" hidden="false" customHeight="false" outlineLevel="0" collapsed="false">
      <c r="A20" s="54" t="n">
        <v>37591</v>
      </c>
      <c r="B20" s="55" t="n">
        <v>6254153.0638901</v>
      </c>
      <c r="C20" s="55"/>
      <c r="D20" s="55" t="n">
        <v>3647722.2493333</v>
      </c>
      <c r="E20" s="55"/>
      <c r="F20" s="55" t="n">
        <v>497716.959271031</v>
      </c>
      <c r="G20" s="55"/>
      <c r="H20" s="55" t="n">
        <v>233440.525252188</v>
      </c>
      <c r="I20" s="55"/>
      <c r="J20" s="55" t="n">
        <v>498798.430874625</v>
      </c>
      <c r="K20" s="55"/>
      <c r="L20" s="55" t="n">
        <v>635090.066572391</v>
      </c>
      <c r="M20" s="55"/>
      <c r="N20" s="55" t="n">
        <v>741384.832586566</v>
      </c>
    </row>
    <row r="21" customFormat="false" ht="12.75" hidden="false" customHeight="false" outlineLevel="0" collapsed="false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customFormat="false" ht="12.75" hidden="false" customHeight="false" outlineLevel="0" collapsed="false">
      <c r="A22" s="54" t="s">
        <v>52</v>
      </c>
      <c r="B22" s="55" t="n">
        <f aca="false">SUM(B18:B21)</f>
        <v>20073984.1540216</v>
      </c>
      <c r="C22" s="55"/>
      <c r="D22" s="55" t="n">
        <f aca="false">SUM(D18:D21)</f>
        <v>11538714.8251333</v>
      </c>
      <c r="E22" s="55"/>
      <c r="F22" s="55" t="n">
        <f aca="false">SUM(F18:F21)</f>
        <v>1615711.85420001</v>
      </c>
      <c r="G22" s="55"/>
      <c r="H22" s="55" t="n">
        <f aca="false">SUM(H18:H21)</f>
        <v>608603.656699122</v>
      </c>
      <c r="I22" s="55"/>
      <c r="J22" s="55" t="n">
        <f aca="false">SUM(J18:J21)</f>
        <v>1837822.76067072</v>
      </c>
      <c r="K22" s="55"/>
      <c r="L22" s="55" t="n">
        <f aca="false">SUM(L18:L21)</f>
        <v>1872088.33388401</v>
      </c>
      <c r="M22" s="55"/>
      <c r="N22" s="55" t="n">
        <f aca="false">SUM(N18:N21)</f>
        <v>2601042.72343445</v>
      </c>
    </row>
    <row r="23" customFormat="false" ht="12.75" hidden="false" customHeight="false" outlineLevel="0" collapsed="false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customFormat="false" ht="12.75" hidden="false" customHeight="false" outlineLevel="0" collapsed="false">
      <c r="A24" s="54" t="n">
        <v>37622</v>
      </c>
      <c r="B24" s="55" t="n">
        <v>5572123.79160235</v>
      </c>
      <c r="C24" s="55"/>
      <c r="D24" s="55" t="n">
        <v>3424197.31320224</v>
      </c>
      <c r="E24" s="55"/>
      <c r="F24" s="55" t="n">
        <v>476666.255963207</v>
      </c>
      <c r="G24" s="55"/>
      <c r="H24" s="55" t="n">
        <v>220423.06661408</v>
      </c>
      <c r="I24" s="55"/>
      <c r="J24" s="55" t="n">
        <v>417815.176675667</v>
      </c>
      <c r="K24" s="55"/>
      <c r="L24" s="55" t="n">
        <v>701502.370700453</v>
      </c>
      <c r="M24" s="55"/>
      <c r="N24" s="55" t="n">
        <v>331519.608446709</v>
      </c>
    </row>
    <row r="25" customFormat="false" ht="12.75" hidden="false" customHeight="false" outlineLevel="0" collapsed="false">
      <c r="A25" s="54" t="n">
        <v>37653</v>
      </c>
      <c r="B25" s="55" t="n">
        <v>5491511.14764069</v>
      </c>
      <c r="C25" s="55"/>
      <c r="D25" s="55" t="n">
        <v>3441880.93507516</v>
      </c>
      <c r="E25" s="55"/>
      <c r="F25" s="55" t="n">
        <v>454496.873719396</v>
      </c>
      <c r="G25" s="55"/>
      <c r="H25" s="55" t="n">
        <v>186640.69124351</v>
      </c>
      <c r="I25" s="55"/>
      <c r="J25" s="55" t="n">
        <v>403949.918504124</v>
      </c>
      <c r="K25" s="55"/>
      <c r="L25" s="55" t="n">
        <v>671893.64388696</v>
      </c>
      <c r="M25" s="55"/>
      <c r="N25" s="55" t="n">
        <v>332649.085211535</v>
      </c>
    </row>
    <row r="26" customFormat="false" ht="12.75" hidden="false" customHeight="false" outlineLevel="0" collapsed="false">
      <c r="A26" s="54" t="n">
        <v>37681</v>
      </c>
      <c r="B26" s="55" t="n">
        <v>5561939.45238826</v>
      </c>
      <c r="C26" s="55"/>
      <c r="D26" s="55" t="n">
        <v>3669010.12266267</v>
      </c>
      <c r="E26" s="55"/>
      <c r="F26" s="55" t="n">
        <v>474114.218369779</v>
      </c>
      <c r="G26" s="55"/>
      <c r="H26" s="55" t="n">
        <v>171392.864631753</v>
      </c>
      <c r="I26" s="55"/>
      <c r="J26" s="55" t="n">
        <v>461235.92557961</v>
      </c>
      <c r="K26" s="55"/>
      <c r="L26" s="55" t="n">
        <v>620258.957973287</v>
      </c>
      <c r="M26" s="55"/>
      <c r="N26" s="55" t="n">
        <v>165927.363171155</v>
      </c>
    </row>
    <row r="27" customFormat="false" ht="12.75" hidden="false" customHeight="false" outlineLevel="0" collapsed="false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customFormat="false" ht="12.75" hidden="false" customHeight="false" outlineLevel="0" collapsed="false">
      <c r="A28" s="54" t="s">
        <v>53</v>
      </c>
      <c r="B28" s="55" t="n">
        <f aca="false">SUM(B24:B27)</f>
        <v>16625574.3916313</v>
      </c>
      <c r="C28" s="55"/>
      <c r="D28" s="55" t="n">
        <f aca="false">SUM(D24:D27)</f>
        <v>10535088.3709401</v>
      </c>
      <c r="E28" s="55"/>
      <c r="F28" s="55" t="n">
        <f aca="false">SUM(F24:F27)</f>
        <v>1405277.34805238</v>
      </c>
      <c r="G28" s="55"/>
      <c r="H28" s="55" t="n">
        <f aca="false">SUM(H24:H27)</f>
        <v>578456.622489344</v>
      </c>
      <c r="I28" s="55"/>
      <c r="J28" s="55" t="n">
        <f aca="false">SUM(J24:J27)</f>
        <v>1283001.0207594</v>
      </c>
      <c r="K28" s="55"/>
      <c r="L28" s="55" t="n">
        <f aca="false">SUM(L24:L27)</f>
        <v>1993654.9725607</v>
      </c>
      <c r="M28" s="55"/>
      <c r="N28" s="55" t="n">
        <f aca="false">SUM(N24:N27)</f>
        <v>830096.056829399</v>
      </c>
    </row>
    <row r="29" customFormat="false" ht="12.75" hidden="false" customHeight="false" outlineLevel="0" collapsed="false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customFormat="false" ht="12.75" hidden="false" customHeight="false" outlineLevel="0" collapsed="false">
      <c r="A30" s="54" t="n">
        <v>37712</v>
      </c>
      <c r="B30" s="55" t="n">
        <v>4678528.50575643</v>
      </c>
      <c r="C30" s="55"/>
      <c r="D30" s="55" t="n">
        <v>3231696.20458566</v>
      </c>
      <c r="E30" s="55"/>
      <c r="F30" s="55" t="n">
        <v>422969.267772728</v>
      </c>
      <c r="G30" s="55"/>
      <c r="H30" s="55" t="n">
        <v>143436.015734565</v>
      </c>
      <c r="I30" s="55"/>
      <c r="J30" s="55" t="n">
        <v>451445.076658046</v>
      </c>
      <c r="K30" s="55"/>
      <c r="L30" s="55" t="n">
        <v>381486.997936051</v>
      </c>
      <c r="M30" s="55"/>
      <c r="N30" s="55" t="n">
        <v>47494.9430693784</v>
      </c>
    </row>
    <row r="31" customFormat="false" ht="12.75" hidden="false" customHeight="false" outlineLevel="0" collapsed="false">
      <c r="A31" s="54" t="n">
        <v>37742</v>
      </c>
      <c r="B31" s="55" t="n">
        <v>3851226.61330245</v>
      </c>
      <c r="C31" s="55"/>
      <c r="D31" s="55" t="n">
        <v>2789310.07619308</v>
      </c>
      <c r="E31" s="55"/>
      <c r="F31" s="55" t="n">
        <v>380853.657110714</v>
      </c>
      <c r="G31" s="55"/>
      <c r="H31" s="55" t="n">
        <v>92538.9658451414</v>
      </c>
      <c r="I31" s="55"/>
      <c r="J31" s="55" t="n">
        <v>333559.044320351</v>
      </c>
      <c r="K31" s="55"/>
      <c r="L31" s="55" t="n">
        <v>231773.277213014</v>
      </c>
      <c r="M31" s="55"/>
      <c r="N31" s="55" t="n">
        <v>23191.592620148</v>
      </c>
    </row>
    <row r="32" customFormat="false" ht="12.75" hidden="false" customHeight="false" outlineLevel="0" collapsed="false">
      <c r="A32" s="54" t="n">
        <v>37773</v>
      </c>
      <c r="B32" s="55" t="n">
        <v>3164813.31966975</v>
      </c>
      <c r="C32" s="55"/>
      <c r="D32" s="55" t="n">
        <v>2471078.20964614</v>
      </c>
      <c r="E32" s="55"/>
      <c r="F32" s="55" t="n">
        <v>303919.57697645</v>
      </c>
      <c r="G32" s="55"/>
      <c r="H32" s="55" t="n">
        <v>76530.2218841124</v>
      </c>
      <c r="I32" s="55"/>
      <c r="J32" s="55" t="n">
        <v>227430.067608216</v>
      </c>
      <c r="K32" s="55"/>
      <c r="L32" s="55" t="n">
        <v>76997.9653278566</v>
      </c>
      <c r="M32" s="55"/>
      <c r="N32" s="55" t="n">
        <v>8857.2782269697</v>
      </c>
    </row>
    <row r="33" customFormat="false" ht="12.75" hidden="false" customHeight="false" outlineLevel="0" collapsed="false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</row>
    <row r="34" customFormat="false" ht="12.75" hidden="false" customHeight="false" outlineLevel="0" collapsed="false">
      <c r="A34" s="54" t="s">
        <v>54</v>
      </c>
      <c r="B34" s="55" t="n">
        <f aca="false">SUM(B30:B33)</f>
        <v>11694568.4387286</v>
      </c>
      <c r="C34" s="55"/>
      <c r="D34" s="55" t="n">
        <f aca="false">SUM(D30:D33)</f>
        <v>8492084.49042488</v>
      </c>
      <c r="E34" s="55"/>
      <c r="F34" s="55" t="n">
        <f aca="false">SUM(F30:F33)</f>
        <v>1107742.50185989</v>
      </c>
      <c r="G34" s="55"/>
      <c r="H34" s="55" t="n">
        <f aca="false">SUM(H30:H33)</f>
        <v>312505.203463819</v>
      </c>
      <c r="I34" s="55"/>
      <c r="J34" s="55" t="n">
        <f aca="false">SUM(J30:J33)</f>
        <v>1012434.18858661</v>
      </c>
      <c r="K34" s="55"/>
      <c r="L34" s="55" t="n">
        <f aca="false">SUM(L30:L33)</f>
        <v>690258.240476922</v>
      </c>
      <c r="M34" s="55"/>
      <c r="N34" s="55" t="n">
        <f aca="false">SUM(N30:N33)</f>
        <v>79543.8139164962</v>
      </c>
    </row>
    <row r="35" customFormat="false" ht="12.75" hidden="false" customHeight="false" outlineLevel="0" collapsed="false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customFormat="false" ht="12.75" hidden="false" customHeight="false" outlineLevel="0" collapsed="false">
      <c r="A36" s="54" t="n">
        <v>37803</v>
      </c>
      <c r="B36" s="55" t="n">
        <v>2815733.53475995</v>
      </c>
      <c r="C36" s="55"/>
      <c r="D36" s="55" t="n">
        <v>2209523.89029836</v>
      </c>
      <c r="E36" s="55"/>
      <c r="F36" s="55" t="n">
        <v>275308.848024006</v>
      </c>
      <c r="G36" s="55"/>
      <c r="H36" s="55" t="n">
        <v>66896.5330739438</v>
      </c>
      <c r="I36" s="55"/>
      <c r="J36" s="55" t="n">
        <v>189944.226159278</v>
      </c>
      <c r="K36" s="55"/>
      <c r="L36" s="55" t="n">
        <v>67360.0766332832</v>
      </c>
      <c r="M36" s="55"/>
      <c r="N36" s="55" t="n">
        <v>6699.96057107615</v>
      </c>
    </row>
    <row r="37" customFormat="false" ht="12.75" hidden="false" customHeight="false" outlineLevel="0" collapsed="false">
      <c r="A37" s="54" t="n">
        <v>37834</v>
      </c>
      <c r="B37" s="55" t="n">
        <v>2725331.67260608</v>
      </c>
      <c r="C37" s="55"/>
      <c r="D37" s="55" t="n">
        <v>2154908.12080785</v>
      </c>
      <c r="E37" s="55"/>
      <c r="F37" s="55" t="n">
        <v>265677.428317375</v>
      </c>
      <c r="G37" s="55"/>
      <c r="H37" s="55" t="n">
        <v>71716.3317060332</v>
      </c>
      <c r="I37" s="55"/>
      <c r="J37" s="55" t="n">
        <v>166539.572526976</v>
      </c>
      <c r="K37" s="55"/>
      <c r="L37" s="55" t="n">
        <v>64059.8741543957</v>
      </c>
      <c r="M37" s="55"/>
      <c r="N37" s="55" t="n">
        <v>2430.34509344477</v>
      </c>
    </row>
    <row r="38" customFormat="false" ht="12.75" hidden="false" customHeight="false" outlineLevel="0" collapsed="false">
      <c r="A38" s="54" t="n">
        <v>37865</v>
      </c>
      <c r="B38" s="55" t="n">
        <v>2676258.09930763</v>
      </c>
      <c r="C38" s="55"/>
      <c r="D38" s="55" t="n">
        <v>2009643.06275746</v>
      </c>
      <c r="E38" s="55"/>
      <c r="F38" s="55" t="n">
        <v>265207.865801412</v>
      </c>
      <c r="G38" s="55"/>
      <c r="H38" s="55" t="n">
        <v>76746.9360984695</v>
      </c>
      <c r="I38" s="55"/>
      <c r="J38" s="55" t="n">
        <v>184424.11110879</v>
      </c>
      <c r="K38" s="55"/>
      <c r="L38" s="55" t="n">
        <v>134035.046293325</v>
      </c>
      <c r="M38" s="55"/>
      <c r="N38" s="55" t="n">
        <v>6201.07724817406</v>
      </c>
    </row>
    <row r="39" customFormat="false" ht="12.75" hidden="false" customHeight="false" outlineLevel="0" collapsed="false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</row>
    <row r="40" customFormat="false" ht="12.75" hidden="false" customHeight="false" outlineLevel="0" collapsed="false">
      <c r="A40" s="54" t="s">
        <v>55</v>
      </c>
      <c r="B40" s="55" t="n">
        <f aca="false">SUM(B36:B39)</f>
        <v>8217323.30667366</v>
      </c>
      <c r="C40" s="55"/>
      <c r="D40" s="55" t="n">
        <f aca="false">SUM(D36:D39)</f>
        <v>6374075.07386367</v>
      </c>
      <c r="E40" s="55"/>
      <c r="F40" s="55" t="n">
        <f aca="false">SUM(F36:F39)</f>
        <v>806194.142142793</v>
      </c>
      <c r="G40" s="55"/>
      <c r="H40" s="55" t="n">
        <f aca="false">SUM(H36:H39)</f>
        <v>215359.800878447</v>
      </c>
      <c r="I40" s="55"/>
      <c r="J40" s="55" t="n">
        <f aca="false">SUM(J36:J39)</f>
        <v>540907.909795044</v>
      </c>
      <c r="K40" s="55"/>
      <c r="L40" s="55" t="n">
        <f aca="false">SUM(L36:L39)</f>
        <v>265454.997081004</v>
      </c>
      <c r="M40" s="55"/>
      <c r="N40" s="55" t="n">
        <f aca="false">SUM(N36:N39)</f>
        <v>15331.382912695</v>
      </c>
    </row>
    <row r="41" customFormat="false" ht="12.75" hidden="false" customHeight="false" outlineLevel="0" collapsed="false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</row>
    <row r="42" customFormat="false" ht="12.75" hidden="false" customHeight="false" outlineLevel="0" collapsed="false">
      <c r="A42" s="54" t="n">
        <v>37895</v>
      </c>
      <c r="B42" s="55" t="n">
        <v>3017782.59303881</v>
      </c>
      <c r="C42" s="55"/>
      <c r="D42" s="55" t="n">
        <v>2109267.47069371</v>
      </c>
      <c r="E42" s="55"/>
      <c r="F42" s="55" t="n">
        <v>311541.721122927</v>
      </c>
      <c r="G42" s="55"/>
      <c r="H42" s="55" t="n">
        <v>89570.6113038667</v>
      </c>
      <c r="I42" s="55"/>
      <c r="J42" s="55" t="n">
        <v>205665.447929422</v>
      </c>
      <c r="K42" s="55"/>
      <c r="L42" s="55" t="n">
        <v>282689.782686748</v>
      </c>
      <c r="M42" s="55"/>
      <c r="N42" s="55" t="n">
        <v>19047.5593021403</v>
      </c>
    </row>
    <row r="43" customFormat="false" ht="12.75" hidden="false" customHeight="false" outlineLevel="0" collapsed="false">
      <c r="A43" s="54" t="n">
        <v>37926</v>
      </c>
      <c r="B43" s="55" t="n">
        <v>3132166.24061106</v>
      </c>
      <c r="C43" s="55"/>
      <c r="D43" s="55" t="n">
        <v>2009197.98379052</v>
      </c>
      <c r="E43" s="55"/>
      <c r="F43" s="55" t="n">
        <v>321833.01339228</v>
      </c>
      <c r="G43" s="55"/>
      <c r="H43" s="55" t="n">
        <v>104554.500502913</v>
      </c>
      <c r="I43" s="55"/>
      <c r="J43" s="55" t="n">
        <v>215862.266630873</v>
      </c>
      <c r="K43" s="55"/>
      <c r="L43" s="55" t="n">
        <v>433800.842600561</v>
      </c>
      <c r="M43" s="55"/>
      <c r="N43" s="55" t="n">
        <v>46917.6336939088</v>
      </c>
    </row>
    <row r="44" customFormat="false" ht="12.75" hidden="false" customHeight="false" outlineLevel="0" collapsed="false">
      <c r="A44" s="54" t="n">
        <v>37956</v>
      </c>
      <c r="B44" s="55" t="n">
        <v>3152916.64485638</v>
      </c>
      <c r="C44" s="55"/>
      <c r="D44" s="55" t="n">
        <v>2060352.13251355</v>
      </c>
      <c r="E44" s="55"/>
      <c r="F44" s="55" t="n">
        <v>321755.000461404</v>
      </c>
      <c r="G44" s="55"/>
      <c r="H44" s="55" t="n">
        <v>119224.14980159</v>
      </c>
      <c r="I44" s="55"/>
      <c r="J44" s="55" t="n">
        <v>139091.554420074</v>
      </c>
      <c r="K44" s="55"/>
      <c r="L44" s="55" t="n">
        <v>428885.239953303</v>
      </c>
      <c r="M44" s="55"/>
      <c r="N44" s="55" t="n">
        <v>83608.5677064628</v>
      </c>
    </row>
    <row r="45" customFormat="false" ht="12.75" hidden="false" customHeight="false" outlineLevel="0" collapsed="false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</row>
    <row r="46" customFormat="false" ht="12.75" hidden="false" customHeight="false" outlineLevel="0" collapsed="false">
      <c r="A46" s="54" t="s">
        <v>56</v>
      </c>
      <c r="B46" s="55" t="n">
        <f aca="false">SUM(B42:B45)</f>
        <v>9302865.47850625</v>
      </c>
      <c r="C46" s="55"/>
      <c r="D46" s="55" t="n">
        <f aca="false">SUM(D42:D45)</f>
        <v>6178817.58699778</v>
      </c>
      <c r="E46" s="55"/>
      <c r="F46" s="55" t="n">
        <f aca="false">SUM(F42:F45)</f>
        <v>955129.73497661</v>
      </c>
      <c r="G46" s="55"/>
      <c r="H46" s="55" t="n">
        <f aca="false">SUM(H42:H45)</f>
        <v>313349.26160837</v>
      </c>
      <c r="I46" s="55"/>
      <c r="J46" s="55" t="n">
        <f aca="false">SUM(J42:J45)</f>
        <v>560619.268980369</v>
      </c>
      <c r="K46" s="55"/>
      <c r="L46" s="55" t="n">
        <f aca="false">SUM(L42:L45)</f>
        <v>1145375.86524061</v>
      </c>
      <c r="M46" s="55"/>
      <c r="N46" s="55" t="n">
        <f aca="false">SUM(N42:N45)</f>
        <v>149573.760702512</v>
      </c>
    </row>
    <row r="47" customFormat="false" ht="12.75" hidden="false" customHeight="false" outlineLevel="0" collapsed="false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</row>
    <row r="48" customFormat="false" ht="12.75" hidden="false" customHeight="false" outlineLevel="0" collapsed="false">
      <c r="A48" s="54" t="s">
        <v>23</v>
      </c>
      <c r="B48" s="55" t="n">
        <f aca="false">SUM(B53:B208)</f>
        <v>44242462.9520204</v>
      </c>
      <c r="C48" s="55"/>
      <c r="D48" s="55" t="n">
        <f aca="false">SUM(D53:D208)</f>
        <v>25086724.2794192</v>
      </c>
      <c r="E48" s="55"/>
      <c r="F48" s="55" t="n">
        <f aca="false">SUM(F53:F208)</f>
        <v>9369646.60828503</v>
      </c>
      <c r="G48" s="55"/>
      <c r="H48" s="55" t="n">
        <f aca="false">SUM(H53:H208)</f>
        <v>1298182.57498734</v>
      </c>
      <c r="I48" s="55"/>
      <c r="J48" s="55" t="n">
        <f aca="false">SUM(J53:J208)</f>
        <v>1799185.00435291</v>
      </c>
      <c r="K48" s="55"/>
      <c r="L48" s="55" t="n">
        <f aca="false">SUM(L53:L208)</f>
        <v>4841847.29767218</v>
      </c>
      <c r="M48" s="55"/>
      <c r="N48" s="55" t="n">
        <f aca="false">SUM(N53:N208)</f>
        <v>1846877.18730377</v>
      </c>
    </row>
    <row r="49" customFormat="false" ht="12.75" hidden="false" customHeight="false" outlineLevel="0" collapsed="false">
      <c r="A49" s="54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</row>
    <row r="50" customFormat="false" ht="12.75" hidden="false" customHeight="false" outlineLevel="0" collapsed="false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customFormat="false" ht="12.75" hidden="false" customHeight="false" outlineLevel="0" collapsed="false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</row>
    <row r="52" customFormat="false" ht="12.75" hidden="false" customHeight="false" outlineLevel="0" collapsed="false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</row>
    <row r="53" customFormat="false" ht="12.75" hidden="false" customHeight="false" outlineLevel="0" collapsed="false">
      <c r="A53" s="54" t="n">
        <v>37987</v>
      </c>
      <c r="B53" s="55" t="n">
        <v>2937204.66812212</v>
      </c>
      <c r="C53" s="55"/>
      <c r="D53" s="55" t="n">
        <v>1913691.88955885</v>
      </c>
      <c r="E53" s="55"/>
      <c r="F53" s="55" t="n">
        <v>318002.016578358</v>
      </c>
      <c r="G53" s="55"/>
      <c r="H53" s="55" t="n">
        <v>107459.158349805</v>
      </c>
      <c r="I53" s="55"/>
      <c r="J53" s="55" t="n">
        <v>66990.658766002</v>
      </c>
      <c r="K53" s="55"/>
      <c r="L53" s="55" t="n">
        <v>460058.194905762</v>
      </c>
      <c r="M53" s="55"/>
      <c r="N53" s="55" t="n">
        <v>71002.7499633447</v>
      </c>
    </row>
    <row r="54" customFormat="false" ht="12.75" hidden="false" customHeight="false" outlineLevel="0" collapsed="false">
      <c r="A54" s="54" t="n">
        <v>38018</v>
      </c>
      <c r="B54" s="55" t="n">
        <v>2913732.36121834</v>
      </c>
      <c r="C54" s="55"/>
      <c r="D54" s="55" t="n">
        <v>1900986.87420886</v>
      </c>
      <c r="E54" s="55"/>
      <c r="F54" s="55" t="n">
        <v>299264.039082559</v>
      </c>
      <c r="G54" s="55"/>
      <c r="H54" s="55" t="n">
        <v>91992.4313969892</v>
      </c>
      <c r="I54" s="55"/>
      <c r="J54" s="55" t="n">
        <v>84197.4054562202</v>
      </c>
      <c r="K54" s="55"/>
      <c r="L54" s="55" t="n">
        <v>467274.309932996</v>
      </c>
      <c r="M54" s="55"/>
      <c r="N54" s="55" t="n">
        <v>70017.3011407156</v>
      </c>
    </row>
    <row r="55" customFormat="false" ht="12.75" hidden="false" customHeight="false" outlineLevel="0" collapsed="false">
      <c r="A55" s="54" t="n">
        <v>38047</v>
      </c>
      <c r="B55" s="55" t="n">
        <v>3086362.8901399</v>
      </c>
      <c r="C55" s="55"/>
      <c r="D55" s="55" t="n">
        <v>2024036.92043738</v>
      </c>
      <c r="E55" s="55"/>
      <c r="F55" s="55" t="n">
        <v>317779.175376099</v>
      </c>
      <c r="G55" s="55"/>
      <c r="H55" s="55" t="n">
        <v>89323.4831300396</v>
      </c>
      <c r="I55" s="55"/>
      <c r="J55" s="55" t="n">
        <v>166435.765991368</v>
      </c>
      <c r="K55" s="55"/>
      <c r="L55" s="55" t="n">
        <v>433571.847211711</v>
      </c>
      <c r="M55" s="55"/>
      <c r="N55" s="55" t="n">
        <v>55215.6979933092</v>
      </c>
    </row>
    <row r="56" customFormat="false" ht="12.75" hidden="false" customHeight="false" outlineLevel="0" collapsed="false">
      <c r="A56" s="54" t="n">
        <v>38078</v>
      </c>
      <c r="B56" s="55" t="n">
        <v>2696394.26166998</v>
      </c>
      <c r="C56" s="55"/>
      <c r="D56" s="55" t="n">
        <v>1833925.23190602</v>
      </c>
      <c r="E56" s="55"/>
      <c r="F56" s="55" t="n">
        <v>282349.804343858</v>
      </c>
      <c r="G56" s="55"/>
      <c r="H56" s="55" t="n">
        <v>68915.1238535747</v>
      </c>
      <c r="I56" s="55"/>
      <c r="J56" s="55" t="n">
        <v>169499.173228515</v>
      </c>
      <c r="K56" s="55"/>
      <c r="L56" s="55" t="n">
        <v>302994.894544594</v>
      </c>
      <c r="M56" s="55"/>
      <c r="N56" s="55" t="n">
        <v>38710.0337934145</v>
      </c>
    </row>
    <row r="57" customFormat="false" ht="12.75" hidden="false" customHeight="false" outlineLevel="0" collapsed="false">
      <c r="A57" s="54" t="n">
        <v>38108</v>
      </c>
      <c r="B57" s="55" t="n">
        <v>2211891.12067899</v>
      </c>
      <c r="C57" s="55"/>
      <c r="D57" s="55" t="n">
        <v>1579955.05715947</v>
      </c>
      <c r="E57" s="55"/>
      <c r="F57" s="55" t="n">
        <v>253402.585154224</v>
      </c>
      <c r="G57" s="55"/>
      <c r="H57" s="55" t="n">
        <v>53032.9614321191</v>
      </c>
      <c r="I57" s="55"/>
      <c r="J57" s="55" t="n">
        <v>123183.427229942</v>
      </c>
      <c r="K57" s="55"/>
      <c r="L57" s="55" t="n">
        <v>185148.754070407</v>
      </c>
      <c r="M57" s="55"/>
      <c r="N57" s="55" t="n">
        <v>17168.3356328322</v>
      </c>
    </row>
    <row r="58" customFormat="false" ht="12.75" hidden="false" customHeight="false" outlineLevel="0" collapsed="false">
      <c r="A58" s="54" t="n">
        <v>38139</v>
      </c>
      <c r="B58" s="55" t="n">
        <v>1348039.20244764</v>
      </c>
      <c r="C58" s="55"/>
      <c r="D58" s="55" t="n">
        <v>935544.221177881</v>
      </c>
      <c r="E58" s="55"/>
      <c r="F58" s="55" t="n">
        <v>234003.454437305</v>
      </c>
      <c r="G58" s="55"/>
      <c r="H58" s="55" t="n">
        <v>30369.1157552592</v>
      </c>
      <c r="I58" s="55"/>
      <c r="J58" s="55" t="n">
        <v>99981.4861935329</v>
      </c>
      <c r="K58" s="55"/>
      <c r="L58" s="55" t="n">
        <v>53231.8625998043</v>
      </c>
      <c r="M58" s="55"/>
      <c r="N58" s="55" t="n">
        <v>-5090.93771613893</v>
      </c>
    </row>
    <row r="59" customFormat="false" ht="12.75" hidden="false" customHeight="false" outlineLevel="0" collapsed="false">
      <c r="A59" s="54" t="n">
        <v>38169</v>
      </c>
      <c r="B59" s="55" t="n">
        <v>1105002.99460945</v>
      </c>
      <c r="C59" s="55"/>
      <c r="D59" s="55" t="n">
        <v>739492.766426902</v>
      </c>
      <c r="E59" s="55"/>
      <c r="F59" s="55" t="n">
        <v>214029.989304044</v>
      </c>
      <c r="G59" s="55"/>
      <c r="H59" s="55" t="n">
        <v>23972.4930746828</v>
      </c>
      <c r="I59" s="55"/>
      <c r="J59" s="55" t="n">
        <v>88118.2378251892</v>
      </c>
      <c r="K59" s="55"/>
      <c r="L59" s="55" t="n">
        <v>44895.7593505968</v>
      </c>
      <c r="M59" s="55"/>
      <c r="N59" s="55" t="n">
        <v>-5506.25137196887</v>
      </c>
    </row>
    <row r="60" customFormat="false" ht="12.75" hidden="false" customHeight="false" outlineLevel="0" collapsed="false">
      <c r="A60" s="54" t="n">
        <v>38200</v>
      </c>
      <c r="B60" s="55" t="n">
        <v>1096487.42418584</v>
      </c>
      <c r="C60" s="55"/>
      <c r="D60" s="55" t="n">
        <v>739924.881786065</v>
      </c>
      <c r="E60" s="55"/>
      <c r="F60" s="55" t="n">
        <v>206670.008201004</v>
      </c>
      <c r="G60" s="55"/>
      <c r="H60" s="55" t="n">
        <v>26456.6473792561</v>
      </c>
      <c r="I60" s="55"/>
      <c r="J60" s="55" t="n">
        <v>88375.8156617868</v>
      </c>
      <c r="K60" s="55"/>
      <c r="L60" s="55" t="n">
        <v>43289.5574918374</v>
      </c>
      <c r="M60" s="55"/>
      <c r="N60" s="55" t="n">
        <v>-8229.48633410854</v>
      </c>
    </row>
    <row r="61" customFormat="false" ht="12.75" hidden="false" customHeight="false" outlineLevel="0" collapsed="false">
      <c r="A61" s="54" t="n">
        <v>38231</v>
      </c>
      <c r="B61" s="55" t="n">
        <v>1106226.03718136</v>
      </c>
      <c r="C61" s="55"/>
      <c r="D61" s="55" t="n">
        <v>671441.960385397</v>
      </c>
      <c r="E61" s="55"/>
      <c r="F61" s="55" t="n">
        <v>205998.540088306</v>
      </c>
      <c r="G61" s="55"/>
      <c r="H61" s="55" t="n">
        <v>24868.3391304824</v>
      </c>
      <c r="I61" s="55"/>
      <c r="J61" s="55" t="n">
        <v>103181.627684574</v>
      </c>
      <c r="K61" s="55"/>
      <c r="L61" s="55" t="n">
        <v>105965.61015401</v>
      </c>
      <c r="M61" s="55"/>
      <c r="N61" s="55" t="n">
        <v>-5230.04026141347</v>
      </c>
    </row>
    <row r="62" customFormat="false" ht="12.75" hidden="false" customHeight="false" outlineLevel="0" collapsed="false">
      <c r="A62" s="54" t="n">
        <v>38261</v>
      </c>
      <c r="B62" s="55" t="n">
        <v>1317400.16750968</v>
      </c>
      <c r="C62" s="55"/>
      <c r="D62" s="55" t="n">
        <v>712019.1181123</v>
      </c>
      <c r="E62" s="55"/>
      <c r="F62" s="55" t="n">
        <v>238470.456818893</v>
      </c>
      <c r="G62" s="55"/>
      <c r="H62" s="55" t="n">
        <v>30307.7216420556</v>
      </c>
      <c r="I62" s="55"/>
      <c r="J62" s="55" t="n">
        <v>108944.229500173</v>
      </c>
      <c r="K62" s="55"/>
      <c r="L62" s="55" t="n">
        <v>230944.33501709</v>
      </c>
      <c r="M62" s="55"/>
      <c r="N62" s="55" t="n">
        <v>-3285.69358082852</v>
      </c>
    </row>
    <row r="63" customFormat="false" ht="12.75" hidden="false" customHeight="false" outlineLevel="0" collapsed="false">
      <c r="A63" s="54" t="n">
        <v>38292</v>
      </c>
      <c r="B63" s="55" t="n">
        <v>1372448.2426277</v>
      </c>
      <c r="C63" s="55"/>
      <c r="D63" s="55" t="n">
        <v>664706.719831115</v>
      </c>
      <c r="E63" s="55"/>
      <c r="F63" s="55" t="n">
        <v>248849.057736612</v>
      </c>
      <c r="G63" s="55"/>
      <c r="H63" s="55" t="n">
        <v>30706.2865062554</v>
      </c>
      <c r="I63" s="55"/>
      <c r="J63" s="55" t="n">
        <v>52416.3906369474</v>
      </c>
      <c r="K63" s="55"/>
      <c r="L63" s="55" t="n">
        <v>363759.160966624</v>
      </c>
      <c r="M63" s="55"/>
      <c r="N63" s="55" t="n">
        <v>12010.6269501436</v>
      </c>
    </row>
    <row r="64" customFormat="false" ht="12.75" hidden="false" customHeight="false" outlineLevel="0" collapsed="false">
      <c r="A64" s="54" t="n">
        <v>38322</v>
      </c>
      <c r="B64" s="55" t="n">
        <v>1390523.79036491</v>
      </c>
      <c r="C64" s="55"/>
      <c r="D64" s="55" t="n">
        <v>703561.549747397</v>
      </c>
      <c r="E64" s="55"/>
      <c r="F64" s="55" t="n">
        <v>247233.927142754</v>
      </c>
      <c r="G64" s="55"/>
      <c r="H64" s="55" t="n">
        <v>35097.964373619</v>
      </c>
      <c r="I64" s="55"/>
      <c r="J64" s="55" t="n">
        <v>30658.0516694759</v>
      </c>
      <c r="K64" s="55"/>
      <c r="L64" s="55" t="n">
        <v>339965.241731309</v>
      </c>
      <c r="M64" s="55"/>
      <c r="N64" s="55" t="n">
        <v>34007.0557003542</v>
      </c>
    </row>
    <row r="65" customFormat="false" ht="12.75" hidden="false" customHeight="false" outlineLevel="0" collapsed="false">
      <c r="A65" s="54" t="n">
        <v>38353</v>
      </c>
      <c r="B65" s="55" t="n">
        <v>1345392.3229185</v>
      </c>
      <c r="C65" s="55"/>
      <c r="D65" s="55" t="n">
        <v>662238.490342224</v>
      </c>
      <c r="E65" s="55"/>
      <c r="F65" s="55" t="n">
        <v>247075.289966262</v>
      </c>
      <c r="G65" s="55"/>
      <c r="H65" s="55" t="n">
        <v>31441.0940782383</v>
      </c>
      <c r="I65" s="55"/>
      <c r="J65" s="55" t="n">
        <v>1964.72719389097</v>
      </c>
      <c r="K65" s="55"/>
      <c r="L65" s="55" t="n">
        <v>375510.556579929</v>
      </c>
      <c r="M65" s="55"/>
      <c r="N65" s="55" t="n">
        <v>27162.1647579549</v>
      </c>
    </row>
    <row r="66" customFormat="false" ht="12.75" hidden="false" customHeight="false" outlineLevel="0" collapsed="false">
      <c r="A66" s="54" t="n">
        <v>38384</v>
      </c>
      <c r="B66" s="55" t="n">
        <v>1361965.59978985</v>
      </c>
      <c r="C66" s="55"/>
      <c r="D66" s="55" t="n">
        <v>678234.65024634</v>
      </c>
      <c r="E66" s="55"/>
      <c r="F66" s="55" t="n">
        <v>233075.350000715</v>
      </c>
      <c r="G66" s="55"/>
      <c r="H66" s="55" t="n">
        <v>28247.0249088432</v>
      </c>
      <c r="I66" s="55"/>
      <c r="J66" s="55" t="n">
        <v>10369.786724928</v>
      </c>
      <c r="K66" s="55"/>
      <c r="L66" s="55" t="n">
        <v>389751.755388396</v>
      </c>
      <c r="M66" s="55"/>
      <c r="N66" s="55" t="n">
        <v>22287.032520632</v>
      </c>
    </row>
    <row r="67" customFormat="false" ht="12.75" hidden="false" customHeight="false" outlineLevel="0" collapsed="false">
      <c r="A67" s="54" t="n">
        <v>38412</v>
      </c>
      <c r="B67" s="55" t="n">
        <v>1382494.4107024</v>
      </c>
      <c r="C67" s="55"/>
      <c r="D67" s="55" t="n">
        <v>689371.814974802</v>
      </c>
      <c r="E67" s="55"/>
      <c r="F67" s="55" t="n">
        <v>250447.54780055</v>
      </c>
      <c r="G67" s="55"/>
      <c r="H67" s="55" t="n">
        <v>25470.2191280735</v>
      </c>
      <c r="I67" s="55"/>
      <c r="J67" s="55" t="n">
        <v>41239.9921574054</v>
      </c>
      <c r="K67" s="55"/>
      <c r="L67" s="55" t="n">
        <v>365291.282195114</v>
      </c>
      <c r="M67" s="55"/>
      <c r="N67" s="55" t="n">
        <v>10673.5544464572</v>
      </c>
    </row>
    <row r="68" customFormat="false" ht="12.75" hidden="false" customHeight="false" outlineLevel="0" collapsed="false">
      <c r="A68" s="54" t="n">
        <v>38443</v>
      </c>
      <c r="B68" s="55" t="n">
        <v>1436072.03542704</v>
      </c>
      <c r="C68" s="55"/>
      <c r="D68" s="55" t="n">
        <v>733200.226443204</v>
      </c>
      <c r="E68" s="55"/>
      <c r="F68" s="55" t="n">
        <v>253808.024618676</v>
      </c>
      <c r="G68" s="55"/>
      <c r="H68" s="55" t="n">
        <v>28835.4233362753</v>
      </c>
      <c r="I68" s="55"/>
      <c r="J68" s="55" t="n">
        <v>71138.7929854183</v>
      </c>
      <c r="K68" s="55"/>
      <c r="L68" s="55" t="n">
        <v>345419.820033483</v>
      </c>
      <c r="M68" s="55"/>
      <c r="N68" s="55" t="n">
        <v>3669.74800998172</v>
      </c>
    </row>
    <row r="69" customFormat="false" ht="12.75" hidden="false" customHeight="false" outlineLevel="0" collapsed="false">
      <c r="A69" s="54" t="n">
        <v>38473</v>
      </c>
      <c r="B69" s="55" t="n">
        <v>1151260.94971621</v>
      </c>
      <c r="C69" s="55"/>
      <c r="D69" s="55" t="n">
        <v>642637.695691632</v>
      </c>
      <c r="E69" s="55"/>
      <c r="F69" s="55" t="n">
        <v>226755.531494414</v>
      </c>
      <c r="G69" s="55"/>
      <c r="H69" s="55" t="n">
        <v>20997.6954416297</v>
      </c>
      <c r="I69" s="55"/>
      <c r="J69" s="55" t="n">
        <v>54108.3642112844</v>
      </c>
      <c r="K69" s="55"/>
      <c r="L69" s="55" t="n">
        <v>213581.714169902</v>
      </c>
      <c r="M69" s="55"/>
      <c r="N69" s="55" t="n">
        <v>-6820.05129265542</v>
      </c>
    </row>
    <row r="70" customFormat="false" ht="12.75" hidden="false" customHeight="false" outlineLevel="0" collapsed="false">
      <c r="A70" s="54" t="n">
        <v>38504</v>
      </c>
      <c r="B70" s="55" t="n">
        <v>936476.796904388</v>
      </c>
      <c r="C70" s="55"/>
      <c r="D70" s="55" t="n">
        <v>607910.254444625</v>
      </c>
      <c r="E70" s="55"/>
      <c r="F70" s="55" t="n">
        <v>211116.775413834</v>
      </c>
      <c r="G70" s="55"/>
      <c r="H70" s="55" t="n">
        <v>19387.9411223866</v>
      </c>
      <c r="I70" s="55"/>
      <c r="J70" s="55" t="n">
        <v>44712.5686456003</v>
      </c>
      <c r="K70" s="55"/>
      <c r="L70" s="55" t="n">
        <v>60559.7173669027</v>
      </c>
      <c r="M70" s="55"/>
      <c r="N70" s="55" t="n">
        <v>-7210.46008896011</v>
      </c>
    </row>
    <row r="71" customFormat="false" ht="12.75" hidden="false" customHeight="false" outlineLevel="0" collapsed="false">
      <c r="A71" s="54" t="n">
        <v>38534</v>
      </c>
      <c r="B71" s="55" t="n">
        <v>879011.927588102</v>
      </c>
      <c r="C71" s="55"/>
      <c r="D71" s="55" t="n">
        <v>580010.227339509</v>
      </c>
      <c r="E71" s="55"/>
      <c r="F71" s="55" t="n">
        <v>197335.945533067</v>
      </c>
      <c r="G71" s="55"/>
      <c r="H71" s="55" t="n">
        <v>15478.5717188132</v>
      </c>
      <c r="I71" s="55"/>
      <c r="J71" s="55" t="n">
        <v>41440.3388371409</v>
      </c>
      <c r="K71" s="55"/>
      <c r="L71" s="55" t="n">
        <v>52239.6641906419</v>
      </c>
      <c r="M71" s="55"/>
      <c r="N71" s="55" t="n">
        <v>-7492.8200310691</v>
      </c>
    </row>
    <row r="72" customFormat="false" ht="12.75" hidden="false" customHeight="false" outlineLevel="0" collapsed="false">
      <c r="A72" s="54" t="n">
        <v>38565</v>
      </c>
      <c r="B72" s="55" t="n">
        <v>867434.928572724</v>
      </c>
      <c r="C72" s="55"/>
      <c r="D72" s="55" t="n">
        <v>623101.47209358</v>
      </c>
      <c r="E72" s="55"/>
      <c r="F72" s="55" t="n">
        <v>195822.250855466</v>
      </c>
      <c r="G72" s="55"/>
      <c r="H72" s="55" t="n">
        <v>19614.8829066487</v>
      </c>
      <c r="I72" s="55"/>
      <c r="J72" s="55" t="n">
        <v>36708.7096205774</v>
      </c>
      <c r="K72" s="55"/>
      <c r="L72" s="55" t="n">
        <v>2453.59433703303</v>
      </c>
      <c r="M72" s="55"/>
      <c r="N72" s="55" t="n">
        <v>-10265.9812405814</v>
      </c>
    </row>
    <row r="73" customFormat="false" ht="12.75" hidden="false" customHeight="false" outlineLevel="0" collapsed="false">
      <c r="A73" s="54" t="n">
        <v>38596</v>
      </c>
      <c r="B73" s="55" t="n">
        <v>830813.388554376</v>
      </c>
      <c r="C73" s="55"/>
      <c r="D73" s="55" t="n">
        <v>583377.478811339</v>
      </c>
      <c r="E73" s="55"/>
      <c r="F73" s="55" t="n">
        <v>197087.803053091</v>
      </c>
      <c r="G73" s="55"/>
      <c r="H73" s="55" t="n">
        <v>16857.9179170436</v>
      </c>
      <c r="I73" s="55"/>
      <c r="J73" s="55" t="n">
        <v>38122.9125066232</v>
      </c>
      <c r="K73" s="55"/>
      <c r="L73" s="55" t="n">
        <v>2607.3471878511</v>
      </c>
      <c r="M73" s="55"/>
      <c r="N73" s="55" t="n">
        <v>-7240.07092157194</v>
      </c>
    </row>
    <row r="74" customFormat="false" ht="12.75" hidden="false" customHeight="false" outlineLevel="0" collapsed="false">
      <c r="A74" s="54" t="n">
        <v>38626</v>
      </c>
      <c r="B74" s="55" t="n">
        <v>927455.514893138</v>
      </c>
      <c r="C74" s="55"/>
      <c r="D74" s="55" t="n">
        <v>630586.051868402</v>
      </c>
      <c r="E74" s="55"/>
      <c r="F74" s="55" t="n">
        <v>239022.849705745</v>
      </c>
      <c r="G74" s="55"/>
      <c r="H74" s="55" t="n">
        <v>23022.0425334222</v>
      </c>
      <c r="I74" s="55"/>
      <c r="J74" s="55" t="n">
        <v>36830.7070741394</v>
      </c>
      <c r="K74" s="55"/>
      <c r="L74" s="55" t="n">
        <v>2684.13671023061</v>
      </c>
      <c r="M74" s="55"/>
      <c r="N74" s="55" t="n">
        <v>-4690.27299880155</v>
      </c>
    </row>
    <row r="75" customFormat="false" ht="12.75" hidden="false" customHeight="false" outlineLevel="0" collapsed="false">
      <c r="A75" s="54" t="n">
        <v>38657</v>
      </c>
      <c r="B75" s="55" t="n">
        <v>904453.602812106</v>
      </c>
      <c r="C75" s="55"/>
      <c r="D75" s="55" t="n">
        <v>584455.546299658</v>
      </c>
      <c r="E75" s="55"/>
      <c r="F75" s="55" t="n">
        <v>250672.274732573</v>
      </c>
      <c r="G75" s="55"/>
      <c r="H75" s="55" t="n">
        <v>24535.3847718038</v>
      </c>
      <c r="I75" s="55"/>
      <c r="J75" s="55" t="n">
        <v>29342.6129924987</v>
      </c>
      <c r="K75" s="55"/>
      <c r="L75" s="55" t="n">
        <v>195.728907324269</v>
      </c>
      <c r="M75" s="55"/>
      <c r="N75" s="55" t="n">
        <v>15252.0551082482</v>
      </c>
    </row>
    <row r="76" customFormat="false" ht="12.75" hidden="false" customHeight="false" outlineLevel="0" collapsed="false">
      <c r="A76" s="54" t="n">
        <v>38687</v>
      </c>
      <c r="B76" s="55" t="n">
        <v>981819.030888158</v>
      </c>
      <c r="C76" s="55"/>
      <c r="D76" s="55" t="n">
        <v>626488.579685766</v>
      </c>
      <c r="E76" s="55"/>
      <c r="F76" s="55" t="n">
        <v>254024.383300298</v>
      </c>
      <c r="G76" s="55"/>
      <c r="H76" s="55" t="n">
        <v>32036.5695722112</v>
      </c>
      <c r="I76" s="55"/>
      <c r="J76" s="55" t="n">
        <v>26891.614284129</v>
      </c>
      <c r="K76" s="55"/>
      <c r="L76" s="55" t="n">
        <v>452.452628629045</v>
      </c>
      <c r="M76" s="55"/>
      <c r="N76" s="55" t="n">
        <v>41925.4314171249</v>
      </c>
    </row>
    <row r="77" customFormat="false" ht="12.75" hidden="false" customHeight="false" outlineLevel="0" collapsed="false">
      <c r="A77" s="54" t="n">
        <v>38718</v>
      </c>
      <c r="B77" s="55" t="n">
        <v>915278.259667215</v>
      </c>
      <c r="C77" s="55"/>
      <c r="D77" s="55" t="n">
        <v>579704.270280122</v>
      </c>
      <c r="E77" s="55"/>
      <c r="F77" s="55" t="n">
        <v>253104.073450502</v>
      </c>
      <c r="G77" s="55"/>
      <c r="H77" s="55" t="n">
        <v>29509.5999195733</v>
      </c>
      <c r="I77" s="55"/>
      <c r="J77" s="55" t="n">
        <v>19068.6759098557</v>
      </c>
      <c r="K77" s="55"/>
      <c r="L77" s="55" t="n">
        <v>0</v>
      </c>
      <c r="M77" s="55"/>
      <c r="N77" s="55" t="n">
        <v>33891.6401071615</v>
      </c>
    </row>
    <row r="78" customFormat="false" ht="12.75" hidden="false" customHeight="false" outlineLevel="0" collapsed="false">
      <c r="A78" s="54" t="n">
        <v>38749</v>
      </c>
      <c r="B78" s="55" t="n">
        <v>900351.111059794</v>
      </c>
      <c r="C78" s="55"/>
      <c r="D78" s="55" t="n">
        <v>589655.285618393</v>
      </c>
      <c r="E78" s="55"/>
      <c r="F78" s="55" t="n">
        <v>237240.350064387</v>
      </c>
      <c r="G78" s="55"/>
      <c r="H78" s="55" t="n">
        <v>24560.2095958782</v>
      </c>
      <c r="I78" s="55"/>
      <c r="J78" s="55" t="n">
        <v>21340.7610065164</v>
      </c>
      <c r="K78" s="55"/>
      <c r="L78" s="55" t="n">
        <v>0</v>
      </c>
      <c r="M78" s="55"/>
      <c r="N78" s="55" t="n">
        <v>27554.5047746195</v>
      </c>
    </row>
    <row r="79" customFormat="false" ht="12.75" hidden="false" customHeight="false" outlineLevel="0" collapsed="false">
      <c r="A79" s="54" t="n">
        <v>38777</v>
      </c>
      <c r="B79" s="55" t="n">
        <v>922274.065175954</v>
      </c>
      <c r="C79" s="55"/>
      <c r="D79" s="55" t="n">
        <v>607451.560541587</v>
      </c>
      <c r="E79" s="55"/>
      <c r="F79" s="55" t="n">
        <v>253924.786991039</v>
      </c>
      <c r="G79" s="55"/>
      <c r="H79" s="55" t="n">
        <v>19968.8777006997</v>
      </c>
      <c r="I79" s="55"/>
      <c r="J79" s="55" t="n">
        <v>26772.7748247102</v>
      </c>
      <c r="K79" s="55"/>
      <c r="L79" s="55" t="n">
        <v>0</v>
      </c>
      <c r="M79" s="55"/>
      <c r="N79" s="55" t="n">
        <v>14156.065117917</v>
      </c>
    </row>
    <row r="80" customFormat="false" ht="12.75" hidden="false" customHeight="false" outlineLevel="0" collapsed="false">
      <c r="A80" s="54" t="n">
        <v>38808</v>
      </c>
      <c r="B80" s="55" t="n">
        <v>811861.873132695</v>
      </c>
      <c r="C80" s="55"/>
      <c r="D80" s="55" t="n">
        <v>546955.955168646</v>
      </c>
      <c r="E80" s="55"/>
      <c r="F80" s="55" t="n">
        <v>220088.313277526</v>
      </c>
      <c r="G80" s="55"/>
      <c r="H80" s="55" t="n">
        <v>15135.9201008698</v>
      </c>
      <c r="I80" s="55"/>
      <c r="J80" s="55" t="n">
        <v>27170.5644457475</v>
      </c>
      <c r="K80" s="55"/>
      <c r="L80" s="55" t="n">
        <v>0</v>
      </c>
      <c r="M80" s="55"/>
      <c r="N80" s="55" t="n">
        <v>2511.12013990636</v>
      </c>
    </row>
    <row r="81" customFormat="false" ht="12.75" hidden="false" customHeight="false" outlineLevel="0" collapsed="false">
      <c r="A81" s="54" t="n">
        <v>38838</v>
      </c>
      <c r="B81" s="55" t="n">
        <v>506412.278081055</v>
      </c>
      <c r="C81" s="55"/>
      <c r="D81" s="55" t="n">
        <v>294611.563133907</v>
      </c>
      <c r="E81" s="55"/>
      <c r="F81" s="55" t="n">
        <v>194674.389441921</v>
      </c>
      <c r="G81" s="55"/>
      <c r="H81" s="55" t="n">
        <v>11032.2531803853</v>
      </c>
      <c r="I81" s="55"/>
      <c r="J81" s="55" t="n">
        <v>13020.9107970845</v>
      </c>
      <c r="K81" s="55"/>
      <c r="L81" s="55" t="n">
        <v>0</v>
      </c>
      <c r="M81" s="55"/>
      <c r="N81" s="55" t="n">
        <v>-6926.83847224324</v>
      </c>
    </row>
    <row r="82" customFormat="false" ht="12.75" hidden="false" customHeight="false" outlineLevel="0" collapsed="false">
      <c r="A82" s="54" t="n">
        <v>38869</v>
      </c>
      <c r="B82" s="55" t="n">
        <v>287071.549897186</v>
      </c>
      <c r="C82" s="55"/>
      <c r="D82" s="55" t="n">
        <v>108431.094246756</v>
      </c>
      <c r="E82" s="55"/>
      <c r="F82" s="55" t="n">
        <v>171285.217129467</v>
      </c>
      <c r="G82" s="55"/>
      <c r="H82" s="55" t="n">
        <v>9262.99864580154</v>
      </c>
      <c r="I82" s="55"/>
      <c r="J82" s="55" t="n">
        <v>9568.61593879792</v>
      </c>
      <c r="K82" s="55"/>
      <c r="L82" s="55" t="n">
        <v>0</v>
      </c>
      <c r="M82" s="55"/>
      <c r="N82" s="55" t="n">
        <v>-11476.3760636356</v>
      </c>
    </row>
    <row r="83" customFormat="false" ht="12.75" hidden="false" customHeight="false" outlineLevel="0" collapsed="false">
      <c r="A83" s="54" t="n">
        <v>38899</v>
      </c>
      <c r="B83" s="55" t="n">
        <v>269392.86833455</v>
      </c>
      <c r="C83" s="55"/>
      <c r="D83" s="55" t="n">
        <v>105996.625276012</v>
      </c>
      <c r="E83" s="55"/>
      <c r="F83" s="55" t="n">
        <v>161651.821503749</v>
      </c>
      <c r="G83" s="55"/>
      <c r="H83" s="55" t="n">
        <v>7324.58884860436</v>
      </c>
      <c r="I83" s="55"/>
      <c r="J83" s="55" t="n">
        <v>5837.0123355574</v>
      </c>
      <c r="K83" s="55"/>
      <c r="L83" s="55" t="n">
        <v>0</v>
      </c>
      <c r="M83" s="55"/>
      <c r="N83" s="55" t="n">
        <v>-11417.1796293719</v>
      </c>
    </row>
    <row r="84" customFormat="false" ht="12.75" hidden="false" customHeight="false" outlineLevel="0" collapsed="false">
      <c r="A84" s="54" t="n">
        <v>38930</v>
      </c>
      <c r="B84" s="55" t="n">
        <v>180043.460407229</v>
      </c>
      <c r="C84" s="55"/>
      <c r="D84" s="55" t="n">
        <v>14570.3934792715</v>
      </c>
      <c r="E84" s="55"/>
      <c r="F84" s="55" t="n">
        <v>160047.108643616</v>
      </c>
      <c r="G84" s="55"/>
      <c r="H84" s="55" t="n">
        <v>11050.696214213</v>
      </c>
      <c r="I84" s="55"/>
      <c r="J84" s="55" t="n">
        <v>5731.09448122598</v>
      </c>
      <c r="K84" s="55"/>
      <c r="L84" s="55" t="n">
        <v>0</v>
      </c>
      <c r="M84" s="55"/>
      <c r="N84" s="55" t="n">
        <v>-11355.8324110969</v>
      </c>
    </row>
    <row r="85" customFormat="false" ht="12.75" hidden="false" customHeight="false" outlineLevel="0" collapsed="false">
      <c r="A85" s="54" t="n">
        <v>38961</v>
      </c>
      <c r="B85" s="55" t="n">
        <v>173508.355930889</v>
      </c>
      <c r="C85" s="55"/>
      <c r="D85" s="55" t="n">
        <v>14152.5944768952</v>
      </c>
      <c r="E85" s="55"/>
      <c r="F85" s="55" t="n">
        <v>158134.180860883</v>
      </c>
      <c r="G85" s="55"/>
      <c r="H85" s="55" t="n">
        <v>7648.74317112927</v>
      </c>
      <c r="I85" s="55"/>
      <c r="J85" s="55" t="n">
        <v>4867.14859110633</v>
      </c>
      <c r="K85" s="55"/>
      <c r="L85" s="55" t="n">
        <v>0</v>
      </c>
      <c r="M85" s="55"/>
      <c r="N85" s="55" t="n">
        <v>-11294.3111691239</v>
      </c>
    </row>
    <row r="86" customFormat="false" ht="12.75" hidden="false" customHeight="false" outlineLevel="0" collapsed="false">
      <c r="A86" s="54" t="n">
        <v>38991</v>
      </c>
      <c r="B86" s="55" t="n">
        <v>216160.402687926</v>
      </c>
      <c r="C86" s="55"/>
      <c r="D86" s="55" t="n">
        <v>15364.6804608034</v>
      </c>
      <c r="E86" s="55"/>
      <c r="F86" s="55" t="n">
        <v>196192.607503964</v>
      </c>
      <c r="G86" s="55"/>
      <c r="H86" s="55" t="n">
        <v>9125.07926916089</v>
      </c>
      <c r="I86" s="55"/>
      <c r="J86" s="55" t="n">
        <v>6712.65037870178</v>
      </c>
      <c r="K86" s="55"/>
      <c r="L86" s="55" t="n">
        <v>0</v>
      </c>
      <c r="M86" s="55"/>
      <c r="N86" s="55" t="n">
        <v>-11234.6149247037</v>
      </c>
    </row>
    <row r="87" customFormat="false" ht="12.75" hidden="false" customHeight="false" outlineLevel="0" collapsed="false">
      <c r="A87" s="54" t="n">
        <v>39022</v>
      </c>
      <c r="B87" s="55" t="n">
        <v>220470.25505634</v>
      </c>
      <c r="C87" s="55"/>
      <c r="D87" s="55" t="n">
        <v>12226.4839846664</v>
      </c>
      <c r="E87" s="55"/>
      <c r="F87" s="55" t="n">
        <v>205715.970414899</v>
      </c>
      <c r="G87" s="55"/>
      <c r="H87" s="55" t="n">
        <v>8811.22439151534</v>
      </c>
      <c r="I87" s="55"/>
      <c r="J87" s="55" t="n">
        <v>4889.34651884648</v>
      </c>
      <c r="K87" s="55"/>
      <c r="L87" s="55" t="n">
        <v>0</v>
      </c>
      <c r="M87" s="55"/>
      <c r="N87" s="55" t="n">
        <v>-11172.7702535872</v>
      </c>
    </row>
    <row r="88" customFormat="false" ht="12.75" hidden="false" customHeight="false" outlineLevel="0" collapsed="false">
      <c r="A88" s="54" t="n">
        <v>39052</v>
      </c>
      <c r="B88" s="55" t="n">
        <v>225307.96295425</v>
      </c>
      <c r="C88" s="55"/>
      <c r="D88" s="55" t="n">
        <v>12223.6715712757</v>
      </c>
      <c r="E88" s="55"/>
      <c r="F88" s="55" t="n">
        <v>208242.673212016</v>
      </c>
      <c r="G88" s="55"/>
      <c r="H88" s="55" t="n">
        <v>11158.4140612128</v>
      </c>
      <c r="I88" s="55"/>
      <c r="J88" s="55" t="n">
        <v>4795.97728462025</v>
      </c>
      <c r="K88" s="55"/>
      <c r="L88" s="55" t="n">
        <v>0</v>
      </c>
      <c r="M88" s="55"/>
      <c r="N88" s="55" t="n">
        <v>-11112.7731748741</v>
      </c>
    </row>
    <row r="89" customFormat="false" ht="12.75" hidden="false" customHeight="false" outlineLevel="0" collapsed="false">
      <c r="A89" s="54" t="n">
        <v>39083</v>
      </c>
      <c r="B89" s="55" t="n">
        <v>222142.541398254</v>
      </c>
      <c r="C89" s="55"/>
      <c r="D89" s="55" t="n">
        <v>11564.3944136996</v>
      </c>
      <c r="E89" s="55"/>
      <c r="F89" s="55" t="n">
        <v>209178.992534219</v>
      </c>
      <c r="G89" s="55"/>
      <c r="H89" s="55" t="n">
        <v>10013.3494006123</v>
      </c>
      <c r="I89" s="55"/>
      <c r="J89" s="55" t="n">
        <v>2436.4352271486</v>
      </c>
      <c r="K89" s="55"/>
      <c r="L89" s="55" t="n">
        <v>0</v>
      </c>
      <c r="M89" s="55"/>
      <c r="N89" s="55" t="n">
        <v>-11050.6301774256</v>
      </c>
    </row>
    <row r="90" customFormat="false" ht="12.75" hidden="false" customHeight="false" outlineLevel="0" collapsed="false">
      <c r="A90" s="54" t="n">
        <v>39114</v>
      </c>
      <c r="B90" s="55" t="n">
        <v>207396.113170341</v>
      </c>
      <c r="C90" s="55"/>
      <c r="D90" s="55" t="n">
        <v>12267.4071300661</v>
      </c>
      <c r="E90" s="55"/>
      <c r="F90" s="55" t="n">
        <v>195328.847985932</v>
      </c>
      <c r="G90" s="55"/>
      <c r="H90" s="55" t="n">
        <v>7761.47685963581</v>
      </c>
      <c r="I90" s="55"/>
      <c r="J90" s="55" t="n">
        <v>3026.72634457976</v>
      </c>
      <c r="K90" s="55"/>
      <c r="L90" s="55" t="n">
        <v>0</v>
      </c>
      <c r="M90" s="55"/>
      <c r="N90" s="55" t="n">
        <v>-10988.3451498732</v>
      </c>
    </row>
    <row r="91" customFormat="false" ht="12.75" hidden="false" customHeight="false" outlineLevel="0" collapsed="false">
      <c r="A91" s="54" t="n">
        <v>39142</v>
      </c>
      <c r="B91" s="55" t="n">
        <v>224561.162007181</v>
      </c>
      <c r="C91" s="55"/>
      <c r="D91" s="55" t="n">
        <v>11922.1768162394</v>
      </c>
      <c r="E91" s="55"/>
      <c r="F91" s="55" t="n">
        <v>212595.218951291</v>
      </c>
      <c r="G91" s="55"/>
      <c r="H91" s="55" t="n">
        <v>7193.21248129406</v>
      </c>
      <c r="I91" s="55"/>
      <c r="J91" s="55" t="n">
        <v>3782.5247351401</v>
      </c>
      <c r="K91" s="55"/>
      <c r="L91" s="55" t="n">
        <v>0</v>
      </c>
      <c r="M91" s="55"/>
      <c r="N91" s="55" t="n">
        <v>-10931.9709767828</v>
      </c>
    </row>
    <row r="92" customFormat="false" ht="12.75" hidden="false" customHeight="false" outlineLevel="0" collapsed="false">
      <c r="A92" s="54" t="n">
        <v>39173</v>
      </c>
      <c r="B92" s="55" t="n">
        <v>195604.695717313</v>
      </c>
      <c r="C92" s="55"/>
      <c r="D92" s="55" t="n">
        <v>11863.2998008852</v>
      </c>
      <c r="E92" s="55"/>
      <c r="F92" s="55" t="n">
        <v>187557.300645455</v>
      </c>
      <c r="G92" s="55"/>
      <c r="H92" s="55" t="n">
        <v>4937.67536167554</v>
      </c>
      <c r="I92" s="55"/>
      <c r="J92" s="55" t="n">
        <v>2118.74806900878</v>
      </c>
      <c r="K92" s="55"/>
      <c r="L92" s="55" t="n">
        <v>0</v>
      </c>
      <c r="M92" s="55"/>
      <c r="N92" s="55" t="n">
        <v>-10872.3281597114</v>
      </c>
    </row>
    <row r="93" customFormat="false" ht="12.75" hidden="false" customHeight="false" outlineLevel="0" collapsed="false">
      <c r="A93" s="54" t="n">
        <v>39203</v>
      </c>
      <c r="B93" s="55" t="n">
        <v>165002.333772469</v>
      </c>
      <c r="C93" s="55"/>
      <c r="D93" s="55" t="n">
        <v>2665.33041463837</v>
      </c>
      <c r="E93" s="55"/>
      <c r="F93" s="55" t="n">
        <v>168032.464878392</v>
      </c>
      <c r="G93" s="55"/>
      <c r="H93" s="55" t="n">
        <v>3457.83414367308</v>
      </c>
      <c r="I93" s="55"/>
      <c r="J93" s="55" t="n">
        <v>1662.81387434259</v>
      </c>
      <c r="K93" s="55"/>
      <c r="L93" s="55" t="n">
        <v>0</v>
      </c>
      <c r="M93" s="55"/>
      <c r="N93" s="55" t="n">
        <v>-10816.1095385772</v>
      </c>
    </row>
    <row r="94" customFormat="false" ht="12.75" hidden="false" customHeight="false" outlineLevel="0" collapsed="false">
      <c r="A94" s="54" t="n">
        <v>39234</v>
      </c>
      <c r="B94" s="55" t="n">
        <v>151698.153415267</v>
      </c>
      <c r="C94" s="55"/>
      <c r="D94" s="55" t="n">
        <v>2468.51209416159</v>
      </c>
      <c r="E94" s="55"/>
      <c r="F94" s="55" t="n">
        <v>154355.210057068</v>
      </c>
      <c r="G94" s="55"/>
      <c r="H94" s="55" t="n">
        <v>4325.38378145223</v>
      </c>
      <c r="I94" s="55"/>
      <c r="J94" s="55" t="n">
        <v>1307.04402329843</v>
      </c>
      <c r="K94" s="55"/>
      <c r="L94" s="55" t="n">
        <v>0</v>
      </c>
      <c r="M94" s="55"/>
      <c r="N94" s="55" t="n">
        <v>-10757.9965407131</v>
      </c>
    </row>
    <row r="95" customFormat="false" ht="12.75" hidden="false" customHeight="false" outlineLevel="0" collapsed="false">
      <c r="A95" s="54" t="n">
        <v>39264</v>
      </c>
      <c r="B95" s="55" t="n">
        <v>-4944.28247091808</v>
      </c>
      <c r="C95" s="55"/>
      <c r="D95" s="55" t="n">
        <v>1565.28412475285</v>
      </c>
      <c r="E95" s="55"/>
      <c r="F95" s="55" t="n">
        <v>0</v>
      </c>
      <c r="G95" s="55"/>
      <c r="H95" s="55" t="n">
        <v>2893.06945738126</v>
      </c>
      <c r="I95" s="55"/>
      <c r="J95" s="55" t="n">
        <v>1299.10580857432</v>
      </c>
      <c r="K95" s="55"/>
      <c r="L95" s="55" t="n">
        <v>0</v>
      </c>
      <c r="M95" s="55"/>
      <c r="N95" s="55" t="n">
        <v>-10701.7418616265</v>
      </c>
    </row>
    <row r="96" customFormat="false" ht="12.75" hidden="false" customHeight="false" outlineLevel="0" collapsed="false">
      <c r="A96" s="54" t="n">
        <v>39295</v>
      </c>
      <c r="B96" s="55" t="n">
        <v>-3518.91317928577</v>
      </c>
      <c r="C96" s="55"/>
      <c r="D96" s="55" t="n">
        <v>1544.13012448304</v>
      </c>
      <c r="E96" s="55"/>
      <c r="F96" s="55" t="n">
        <v>0</v>
      </c>
      <c r="G96" s="55"/>
      <c r="H96" s="55" t="n">
        <v>4406.5126533257</v>
      </c>
      <c r="I96" s="55"/>
      <c r="J96" s="55" t="n">
        <v>1174.0428387641</v>
      </c>
      <c r="K96" s="55"/>
      <c r="L96" s="55" t="n">
        <v>0</v>
      </c>
      <c r="M96" s="55"/>
      <c r="N96" s="55" t="n">
        <v>-10643.5987958586</v>
      </c>
    </row>
    <row r="97" customFormat="false" ht="12.75" hidden="false" customHeight="false" outlineLevel="0" collapsed="false">
      <c r="A97" s="54" t="n">
        <v>39326</v>
      </c>
      <c r="B97" s="55" t="n">
        <v>-3930.47001045987</v>
      </c>
      <c r="C97" s="55"/>
      <c r="D97" s="55" t="n">
        <v>1547.46421230568</v>
      </c>
      <c r="E97" s="55"/>
      <c r="F97" s="55" t="n">
        <v>0</v>
      </c>
      <c r="G97" s="55"/>
      <c r="H97" s="55" t="n">
        <v>3334.67634787524</v>
      </c>
      <c r="I97" s="55"/>
      <c r="J97" s="55" t="n">
        <v>1772.83535823371</v>
      </c>
      <c r="K97" s="55"/>
      <c r="L97" s="55" t="n">
        <v>0</v>
      </c>
      <c r="M97" s="55"/>
      <c r="N97" s="55" t="n">
        <v>-10585.4459288745</v>
      </c>
    </row>
    <row r="98" customFormat="false" ht="12.75" hidden="false" customHeight="false" outlineLevel="0" collapsed="false">
      <c r="A98" s="54" t="n">
        <v>39356</v>
      </c>
      <c r="B98" s="55" t="n">
        <v>-1697.22618999992</v>
      </c>
      <c r="C98" s="55"/>
      <c r="D98" s="55" t="n">
        <v>1546.07486262357</v>
      </c>
      <c r="E98" s="55"/>
      <c r="F98" s="55" t="n">
        <v>0</v>
      </c>
      <c r="G98" s="55"/>
      <c r="H98" s="55" t="n">
        <v>3883.97269262534</v>
      </c>
      <c r="I98" s="55"/>
      <c r="J98" s="55" t="n">
        <v>3401.88933690498</v>
      </c>
      <c r="K98" s="55"/>
      <c r="L98" s="55" t="n">
        <v>0</v>
      </c>
      <c r="M98" s="55"/>
      <c r="N98" s="55" t="n">
        <v>-10529.1630821538</v>
      </c>
    </row>
    <row r="99" customFormat="false" ht="12.75" hidden="false" customHeight="false" outlineLevel="0" collapsed="false">
      <c r="A99" s="54" t="n">
        <v>39387</v>
      </c>
      <c r="B99" s="55" t="n">
        <v>-2474.52821201635</v>
      </c>
      <c r="C99" s="55"/>
      <c r="D99" s="55" t="n">
        <v>1565.58340844228</v>
      </c>
      <c r="E99" s="55"/>
      <c r="F99" s="55" t="n">
        <v>0</v>
      </c>
      <c r="G99" s="55"/>
      <c r="H99" s="55" t="n">
        <v>4089.98030466421</v>
      </c>
      <c r="I99" s="55"/>
      <c r="J99" s="55" t="n">
        <v>2340.90968973797</v>
      </c>
      <c r="K99" s="55"/>
      <c r="L99" s="55" t="n">
        <v>0</v>
      </c>
      <c r="M99" s="55"/>
      <c r="N99" s="55" t="n">
        <v>-10471.0016148608</v>
      </c>
    </row>
    <row r="100" customFormat="false" ht="12.75" hidden="false" customHeight="false" outlineLevel="0" collapsed="false">
      <c r="A100" s="54" t="n">
        <v>39417</v>
      </c>
      <c r="B100" s="55" t="n">
        <v>-1497.04537032445</v>
      </c>
      <c r="C100" s="55"/>
      <c r="D100" s="55" t="n">
        <v>1346.4517268716</v>
      </c>
      <c r="E100" s="55"/>
      <c r="F100" s="55" t="n">
        <v>0</v>
      </c>
      <c r="G100" s="55"/>
      <c r="H100" s="55" t="n">
        <v>4610.83971245253</v>
      </c>
      <c r="I100" s="55"/>
      <c r="J100" s="55" t="n">
        <v>2960.38044833781</v>
      </c>
      <c r="K100" s="55"/>
      <c r="L100" s="55" t="n">
        <v>0</v>
      </c>
      <c r="M100" s="55"/>
      <c r="N100" s="55" t="n">
        <v>-10414.7172579864</v>
      </c>
    </row>
    <row r="101" customFormat="false" ht="12.75" hidden="false" customHeight="false" outlineLevel="0" collapsed="false">
      <c r="A101" s="54" t="n">
        <v>39448</v>
      </c>
      <c r="B101" s="55" t="n">
        <v>-3086.14042915839</v>
      </c>
      <c r="C101" s="55"/>
      <c r="D101" s="55" t="n">
        <v>1316.65168948439</v>
      </c>
      <c r="E101" s="55"/>
      <c r="F101" s="55" t="n">
        <v>0</v>
      </c>
      <c r="G101" s="55"/>
      <c r="H101" s="55" t="n">
        <v>4149.27703928978</v>
      </c>
      <c r="I101" s="55"/>
      <c r="J101" s="55" t="n">
        <v>1804.49207234245</v>
      </c>
      <c r="K101" s="55"/>
      <c r="L101" s="55" t="n">
        <v>0</v>
      </c>
      <c r="M101" s="55"/>
      <c r="N101" s="55" t="n">
        <v>-10356.561230275</v>
      </c>
    </row>
    <row r="102" customFormat="false" ht="12.75" hidden="false" customHeight="false" outlineLevel="0" collapsed="false">
      <c r="A102" s="54" t="n">
        <v>39479</v>
      </c>
      <c r="B102" s="55" t="n">
        <v>-3332.8237953026</v>
      </c>
      <c r="C102" s="55"/>
      <c r="D102" s="55" t="n">
        <v>1337.57793775805</v>
      </c>
      <c r="E102" s="55"/>
      <c r="F102" s="55" t="n">
        <v>0</v>
      </c>
      <c r="G102" s="55"/>
      <c r="H102" s="55" t="n">
        <v>3452.53746139889</v>
      </c>
      <c r="I102" s="55"/>
      <c r="J102" s="55" t="n">
        <v>2175.47410173713</v>
      </c>
      <c r="K102" s="55"/>
      <c r="L102" s="55" t="n">
        <v>0</v>
      </c>
      <c r="M102" s="55"/>
      <c r="N102" s="55" t="n">
        <v>-10298.4132961967</v>
      </c>
    </row>
    <row r="103" customFormat="false" ht="12.75" hidden="false" customHeight="false" outlineLevel="0" collapsed="false">
      <c r="A103" s="54" t="n">
        <v>39508</v>
      </c>
      <c r="B103" s="55" t="n">
        <v>-4171.08968730456</v>
      </c>
      <c r="C103" s="55"/>
      <c r="D103" s="55" t="n">
        <v>1428.91085296926</v>
      </c>
      <c r="E103" s="55"/>
      <c r="F103" s="55" t="n">
        <v>0</v>
      </c>
      <c r="G103" s="55"/>
      <c r="H103" s="55" t="n">
        <v>3077.36743810366</v>
      </c>
      <c r="I103" s="55"/>
      <c r="J103" s="55" t="n">
        <v>1566.65934717861</v>
      </c>
      <c r="K103" s="55"/>
      <c r="L103" s="55" t="n">
        <v>0</v>
      </c>
      <c r="M103" s="55"/>
      <c r="N103" s="55" t="n">
        <v>-10244.0273255561</v>
      </c>
    </row>
    <row r="104" customFormat="false" ht="12.75" hidden="false" customHeight="false" outlineLevel="0" collapsed="false">
      <c r="A104" s="54" t="n">
        <v>39539</v>
      </c>
      <c r="B104" s="55" t="n">
        <v>-4658.31632764256</v>
      </c>
      <c r="C104" s="55"/>
      <c r="D104" s="55" t="n">
        <v>1489.07068326309</v>
      </c>
      <c r="E104" s="55"/>
      <c r="F104" s="55" t="n">
        <v>0</v>
      </c>
      <c r="G104" s="55"/>
      <c r="H104" s="55" t="n">
        <v>3077.58989847068</v>
      </c>
      <c r="I104" s="55"/>
      <c r="J104" s="55" t="n">
        <v>960.928249710369</v>
      </c>
      <c r="K104" s="55"/>
      <c r="L104" s="55" t="n">
        <v>0</v>
      </c>
      <c r="M104" s="55"/>
      <c r="N104" s="55" t="n">
        <v>-10185.9051590867</v>
      </c>
    </row>
    <row r="105" customFormat="false" ht="12.75" hidden="false" customHeight="false" outlineLevel="0" collapsed="false">
      <c r="A105" s="54" t="n">
        <v>39569</v>
      </c>
      <c r="B105" s="55" t="n">
        <v>-5379.45305762256</v>
      </c>
      <c r="C105" s="55"/>
      <c r="D105" s="55" t="n">
        <v>1474.24217727037</v>
      </c>
      <c r="E105" s="55"/>
      <c r="F105" s="55" t="n">
        <v>0</v>
      </c>
      <c r="G105" s="55"/>
      <c r="H105" s="55" t="n">
        <v>2510.91499814478</v>
      </c>
      <c r="I105" s="55"/>
      <c r="J105" s="55" t="n">
        <v>765.065237734086</v>
      </c>
      <c r="K105" s="55"/>
      <c r="L105" s="55" t="n">
        <v>0</v>
      </c>
      <c r="M105" s="55"/>
      <c r="N105" s="55" t="n">
        <v>-10129.6754707718</v>
      </c>
    </row>
    <row r="106" customFormat="false" ht="12.75" hidden="false" customHeight="false" outlineLevel="0" collapsed="false">
      <c r="A106" s="54" t="n">
        <v>39600</v>
      </c>
      <c r="B106" s="55" t="n">
        <v>-5264.14621390422</v>
      </c>
      <c r="C106" s="55"/>
      <c r="D106" s="55" t="n">
        <v>1443.09234610177</v>
      </c>
      <c r="E106" s="55"/>
      <c r="F106" s="55" t="n">
        <v>0</v>
      </c>
      <c r="G106" s="55"/>
      <c r="H106" s="55" t="n">
        <v>3364.35445962383</v>
      </c>
      <c r="I106" s="55"/>
      <c r="J106" s="55" t="n">
        <v>0</v>
      </c>
      <c r="K106" s="55"/>
      <c r="L106" s="55" t="n">
        <v>0</v>
      </c>
      <c r="M106" s="55"/>
      <c r="N106" s="55" t="n">
        <v>-10071.5930196298</v>
      </c>
    </row>
    <row r="107" customFormat="false" ht="12.75" hidden="false" customHeight="false" outlineLevel="0" collapsed="false">
      <c r="A107" s="54" t="n">
        <v>39630</v>
      </c>
      <c r="B107" s="55" t="n">
        <v>-6472.44391301765</v>
      </c>
      <c r="C107" s="55"/>
      <c r="D107" s="55" t="n">
        <v>1423.60062729861</v>
      </c>
      <c r="E107" s="55"/>
      <c r="F107" s="55" t="n">
        <v>0</v>
      </c>
      <c r="G107" s="55"/>
      <c r="H107" s="55" t="n">
        <v>2119.36375865634</v>
      </c>
      <c r="I107" s="55"/>
      <c r="J107" s="55" t="n">
        <v>0</v>
      </c>
      <c r="K107" s="55"/>
      <c r="L107" s="55" t="n">
        <v>0</v>
      </c>
      <c r="M107" s="55"/>
      <c r="N107" s="55" t="n">
        <v>-10015.4082989726</v>
      </c>
    </row>
    <row r="108" customFormat="false" ht="12.75" hidden="false" customHeight="false" outlineLevel="0" collapsed="false">
      <c r="A108" s="54" t="n">
        <v>39661</v>
      </c>
      <c r="B108" s="55" t="n">
        <v>-5129.35282752199</v>
      </c>
      <c r="C108" s="55"/>
      <c r="D108" s="55" t="n">
        <v>1403.52308198464</v>
      </c>
      <c r="E108" s="55"/>
      <c r="F108" s="55" t="n">
        <v>0</v>
      </c>
      <c r="G108" s="55"/>
      <c r="H108" s="55" t="n">
        <v>3424.50311229617</v>
      </c>
      <c r="I108" s="55"/>
      <c r="J108" s="55" t="n">
        <v>0</v>
      </c>
      <c r="K108" s="55"/>
      <c r="L108" s="55" t="n">
        <v>0</v>
      </c>
      <c r="M108" s="55"/>
      <c r="N108" s="55" t="n">
        <v>-9957.3790218028</v>
      </c>
    </row>
    <row r="109" customFormat="false" ht="12.75" hidden="false" customHeight="false" outlineLevel="0" collapsed="false">
      <c r="A109" s="54" t="n">
        <v>39692</v>
      </c>
      <c r="B109" s="55" t="n">
        <v>-6210.09594384033</v>
      </c>
      <c r="C109" s="55"/>
      <c r="D109" s="55" t="n">
        <v>1406.04320807486</v>
      </c>
      <c r="E109" s="55"/>
      <c r="F109" s="55" t="n">
        <v>0</v>
      </c>
      <c r="G109" s="55"/>
      <c r="H109" s="55" t="n">
        <v>2283.24271687752</v>
      </c>
      <c r="I109" s="55"/>
      <c r="J109" s="55" t="n">
        <v>0</v>
      </c>
      <c r="K109" s="55"/>
      <c r="L109" s="55" t="n">
        <v>0</v>
      </c>
      <c r="M109" s="55"/>
      <c r="N109" s="55" t="n">
        <v>-9899.38186879271</v>
      </c>
    </row>
    <row r="110" customFormat="false" ht="12.75" hidden="false" customHeight="false" outlineLevel="0" collapsed="false">
      <c r="A110" s="54" t="n">
        <v>39722</v>
      </c>
      <c r="B110" s="55" t="n">
        <v>-5661.33396807504</v>
      </c>
      <c r="C110" s="55"/>
      <c r="D110" s="55" t="n">
        <v>1404.15969420079</v>
      </c>
      <c r="E110" s="55"/>
      <c r="F110" s="55" t="n">
        <v>0</v>
      </c>
      <c r="G110" s="55"/>
      <c r="H110" s="55" t="n">
        <v>2777.79572483246</v>
      </c>
      <c r="I110" s="55"/>
      <c r="J110" s="55" t="n">
        <v>0</v>
      </c>
      <c r="K110" s="55"/>
      <c r="L110" s="55" t="n">
        <v>0</v>
      </c>
      <c r="M110" s="55"/>
      <c r="N110" s="55" t="n">
        <v>-9843.28938710829</v>
      </c>
    </row>
    <row r="111" customFormat="false" ht="12.75" hidden="false" customHeight="false" outlineLevel="0" collapsed="false">
      <c r="A111" s="54" t="n">
        <v>39753</v>
      </c>
      <c r="B111" s="55" t="n">
        <v>-5972.29679945209</v>
      </c>
      <c r="C111" s="55"/>
      <c r="D111" s="55" t="n">
        <v>1331.6083712003</v>
      </c>
      <c r="E111" s="55"/>
      <c r="F111" s="55" t="n">
        <v>0</v>
      </c>
      <c r="G111" s="55"/>
      <c r="H111" s="55" t="n">
        <v>2481.46020015892</v>
      </c>
      <c r="I111" s="55"/>
      <c r="J111" s="55" t="n">
        <v>0</v>
      </c>
      <c r="K111" s="55"/>
      <c r="L111" s="55" t="n">
        <v>0</v>
      </c>
      <c r="M111" s="55"/>
      <c r="N111" s="55" t="n">
        <v>-9785.36537081131</v>
      </c>
    </row>
    <row r="112" customFormat="false" ht="12.75" hidden="false" customHeight="false" outlineLevel="0" collapsed="false">
      <c r="A112" s="54" t="n">
        <v>39783</v>
      </c>
      <c r="B112" s="55" t="n">
        <v>-5333.03132092657</v>
      </c>
      <c r="C112" s="55"/>
      <c r="D112" s="55" t="n">
        <v>1218.39615574273</v>
      </c>
      <c r="E112" s="55"/>
      <c r="F112" s="55" t="n">
        <v>0</v>
      </c>
      <c r="G112" s="55"/>
      <c r="H112" s="55" t="n">
        <v>3177.922506385</v>
      </c>
      <c r="I112" s="55"/>
      <c r="J112" s="55" t="n">
        <v>0</v>
      </c>
      <c r="K112" s="55"/>
      <c r="L112" s="55" t="n">
        <v>0</v>
      </c>
      <c r="M112" s="55"/>
      <c r="N112" s="55" t="n">
        <v>-9729.3499830543</v>
      </c>
    </row>
    <row r="113" customFormat="false" ht="12.75" hidden="false" customHeight="false" outlineLevel="0" collapsed="false">
      <c r="A113" s="54" t="n">
        <v>39814</v>
      </c>
      <c r="B113" s="55" t="n">
        <v>-5631.08552781644</v>
      </c>
      <c r="C113" s="55"/>
      <c r="D113" s="55" t="n">
        <v>1189.74701091425</v>
      </c>
      <c r="E113" s="55"/>
      <c r="F113" s="55" t="n">
        <v>0</v>
      </c>
      <c r="G113" s="55"/>
      <c r="H113" s="55" t="n">
        <v>2850.67957224312</v>
      </c>
      <c r="I113" s="55"/>
      <c r="J113" s="55" t="n">
        <v>0</v>
      </c>
      <c r="K113" s="55"/>
      <c r="L113" s="55" t="n">
        <v>0</v>
      </c>
      <c r="M113" s="55"/>
      <c r="N113" s="55" t="n">
        <v>-9671.51211097381</v>
      </c>
    </row>
    <row r="114" customFormat="false" ht="12.75" hidden="false" customHeight="false" outlineLevel="0" collapsed="false">
      <c r="A114" s="54" t="n">
        <v>39845</v>
      </c>
      <c r="B114" s="55" t="n">
        <v>-5946.49397333166</v>
      </c>
      <c r="C114" s="55"/>
      <c r="D114" s="55" t="n">
        <v>1209.66932275263</v>
      </c>
      <c r="E114" s="55"/>
      <c r="F114" s="55" t="n">
        <v>0</v>
      </c>
      <c r="G114" s="55"/>
      <c r="H114" s="55" t="n">
        <v>2457.5596461054</v>
      </c>
      <c r="I114" s="55"/>
      <c r="J114" s="55" t="n">
        <v>0</v>
      </c>
      <c r="K114" s="55"/>
      <c r="L114" s="55" t="n">
        <v>0</v>
      </c>
      <c r="M114" s="55"/>
      <c r="N114" s="55" t="n">
        <v>-9613.72294218969</v>
      </c>
    </row>
    <row r="115" customFormat="false" ht="12.75" hidden="false" customHeight="false" outlineLevel="0" collapsed="false">
      <c r="A115" s="54" t="n">
        <v>39873</v>
      </c>
      <c r="B115" s="55" t="n">
        <v>-5790.14095793424</v>
      </c>
      <c r="C115" s="55"/>
      <c r="D115" s="55" t="n">
        <v>1293.7222190023</v>
      </c>
      <c r="E115" s="55"/>
      <c r="F115" s="55" t="n">
        <v>0</v>
      </c>
      <c r="G115" s="55"/>
      <c r="H115" s="55" t="n">
        <v>2477.70769213298</v>
      </c>
      <c r="I115" s="55"/>
      <c r="J115" s="55" t="n">
        <v>0</v>
      </c>
      <c r="K115" s="55"/>
      <c r="L115" s="55" t="n">
        <v>0</v>
      </c>
      <c r="M115" s="55"/>
      <c r="N115" s="55" t="n">
        <v>-9561.57086906952</v>
      </c>
    </row>
    <row r="116" customFormat="false" ht="12.75" hidden="false" customHeight="false" outlineLevel="0" collapsed="false">
      <c r="A116" s="54" t="n">
        <v>39904</v>
      </c>
      <c r="B116" s="55" t="n">
        <v>-5661.02663770278</v>
      </c>
      <c r="C116" s="55"/>
      <c r="D116" s="55" t="n">
        <v>1350.10194044564</v>
      </c>
      <c r="E116" s="55"/>
      <c r="F116" s="55" t="n">
        <v>0</v>
      </c>
      <c r="G116" s="55"/>
      <c r="H116" s="55" t="n">
        <v>2496.2598270085</v>
      </c>
      <c r="I116" s="55"/>
      <c r="J116" s="55" t="n">
        <v>0</v>
      </c>
      <c r="K116" s="55"/>
      <c r="L116" s="55" t="n">
        <v>0</v>
      </c>
      <c r="M116" s="55"/>
      <c r="N116" s="55" t="n">
        <v>-9507.38840515692</v>
      </c>
    </row>
    <row r="117" customFormat="false" ht="12.75" hidden="false" customHeight="false" outlineLevel="0" collapsed="false">
      <c r="A117" s="54" t="n">
        <v>39934</v>
      </c>
      <c r="B117" s="55" t="n">
        <v>-6096.1286089372</v>
      </c>
      <c r="C117" s="55"/>
      <c r="D117" s="55" t="n">
        <v>1337.04544801336</v>
      </c>
      <c r="E117" s="55"/>
      <c r="F117" s="55" t="n">
        <v>0</v>
      </c>
      <c r="G117" s="55"/>
      <c r="H117" s="55" t="n">
        <v>2023.50036318525</v>
      </c>
      <c r="I117" s="55"/>
      <c r="J117" s="55" t="n">
        <v>0</v>
      </c>
      <c r="K117" s="55"/>
      <c r="L117" s="55" t="n">
        <v>0</v>
      </c>
      <c r="M117" s="55"/>
      <c r="N117" s="55" t="n">
        <v>-9456.67442013581</v>
      </c>
    </row>
    <row r="118" customFormat="false" ht="12.75" hidden="false" customHeight="false" outlineLevel="0" collapsed="false">
      <c r="A118" s="54" t="n">
        <v>39965</v>
      </c>
      <c r="B118" s="55" t="n">
        <v>-5307.0699696163</v>
      </c>
      <c r="C118" s="55"/>
      <c r="D118" s="55" t="n">
        <v>1308.77756474156</v>
      </c>
      <c r="E118" s="55"/>
      <c r="F118" s="55" t="n">
        <v>0</v>
      </c>
      <c r="G118" s="55"/>
      <c r="H118" s="55" t="n">
        <v>2788.54295175006</v>
      </c>
      <c r="I118" s="55"/>
      <c r="J118" s="55" t="n">
        <v>0</v>
      </c>
      <c r="K118" s="55"/>
      <c r="L118" s="55" t="n">
        <v>0</v>
      </c>
      <c r="M118" s="55"/>
      <c r="N118" s="55" t="n">
        <v>-9404.39048610792</v>
      </c>
    </row>
    <row r="119" customFormat="false" ht="12.75" hidden="false" customHeight="false" outlineLevel="0" collapsed="false">
      <c r="A119" s="54" t="n">
        <v>39995</v>
      </c>
      <c r="B119" s="55" t="n">
        <v>-6365.85959742057</v>
      </c>
      <c r="C119" s="55"/>
      <c r="D119" s="55" t="n">
        <v>1291.08542669057</v>
      </c>
      <c r="E119" s="55"/>
      <c r="F119" s="55" t="n">
        <v>0</v>
      </c>
      <c r="G119" s="55"/>
      <c r="H119" s="55" t="n">
        <v>1696.96583553195</v>
      </c>
      <c r="I119" s="55"/>
      <c r="J119" s="55" t="n">
        <v>0</v>
      </c>
      <c r="K119" s="55"/>
      <c r="L119" s="55" t="n">
        <v>0</v>
      </c>
      <c r="M119" s="55"/>
      <c r="N119" s="55" t="n">
        <v>-9353.91085964309</v>
      </c>
    </row>
    <row r="120" customFormat="false" ht="12.75" hidden="false" customHeight="false" outlineLevel="0" collapsed="false">
      <c r="A120" s="54" t="n">
        <v>40026</v>
      </c>
      <c r="B120" s="55" t="n">
        <v>-5169.22529016871</v>
      </c>
      <c r="C120" s="55"/>
      <c r="D120" s="55" t="n">
        <v>1272.87106133789</v>
      </c>
      <c r="E120" s="55"/>
      <c r="F120" s="55" t="n">
        <v>0</v>
      </c>
      <c r="G120" s="55"/>
      <c r="H120" s="55" t="n">
        <v>2859.77501673769</v>
      </c>
      <c r="I120" s="55"/>
      <c r="J120" s="55" t="n">
        <v>0</v>
      </c>
      <c r="K120" s="55"/>
      <c r="L120" s="55" t="n">
        <v>0</v>
      </c>
      <c r="M120" s="55"/>
      <c r="N120" s="55" t="n">
        <v>-9301.87136824429</v>
      </c>
    </row>
    <row r="121" customFormat="false" ht="12.75" hidden="false" customHeight="false" outlineLevel="0" collapsed="false">
      <c r="A121" s="54" t="n">
        <v>40057</v>
      </c>
      <c r="B121" s="55" t="n">
        <v>-5967.47906575165</v>
      </c>
      <c r="C121" s="55"/>
      <c r="D121" s="55" t="n">
        <v>1275.4838118974</v>
      </c>
      <c r="E121" s="55"/>
      <c r="F121" s="55" t="n">
        <v>0</v>
      </c>
      <c r="G121" s="55"/>
      <c r="H121" s="55" t="n">
        <v>2006.99494291955</v>
      </c>
      <c r="I121" s="55"/>
      <c r="J121" s="55" t="n">
        <v>0</v>
      </c>
      <c r="K121" s="55"/>
      <c r="L121" s="55" t="n">
        <v>0</v>
      </c>
      <c r="M121" s="55"/>
      <c r="N121" s="55" t="n">
        <v>-9249.9578205686</v>
      </c>
    </row>
    <row r="122" customFormat="false" ht="12.75" hidden="false" customHeight="false" outlineLevel="0" collapsed="false">
      <c r="A122" s="54" t="n">
        <v>40087</v>
      </c>
      <c r="B122" s="55" t="n">
        <v>110955.668649151</v>
      </c>
      <c r="C122" s="55"/>
      <c r="D122" s="55" t="n">
        <v>1273.98433412896</v>
      </c>
      <c r="E122" s="55"/>
      <c r="F122" s="55" t="n">
        <v>0</v>
      </c>
      <c r="G122" s="55"/>
      <c r="H122" s="55" t="n">
        <v>2441.30821992254</v>
      </c>
      <c r="I122" s="55"/>
      <c r="J122" s="55" t="n">
        <v>0</v>
      </c>
      <c r="K122" s="55"/>
      <c r="L122" s="55" t="n">
        <v>0</v>
      </c>
      <c r="M122" s="55"/>
      <c r="N122" s="55" t="n">
        <v>107240.376095099</v>
      </c>
    </row>
    <row r="123" customFormat="false" ht="12.75" hidden="false" customHeight="false" outlineLevel="0" collapsed="false">
      <c r="A123" s="54" t="n">
        <v>40118</v>
      </c>
      <c r="B123" s="55" t="n">
        <v>110009.002281654</v>
      </c>
      <c r="C123" s="55"/>
      <c r="D123" s="55" t="n">
        <v>1206.757831327</v>
      </c>
      <c r="E123" s="55"/>
      <c r="F123" s="55" t="n">
        <v>0</v>
      </c>
      <c r="G123" s="55"/>
      <c r="H123" s="55" t="n">
        <v>2164.08489144207</v>
      </c>
      <c r="I123" s="55"/>
      <c r="J123" s="55" t="n">
        <v>0</v>
      </c>
      <c r="K123" s="55"/>
      <c r="L123" s="55" t="n">
        <v>0</v>
      </c>
      <c r="M123" s="55"/>
      <c r="N123" s="55" t="n">
        <v>106638.159558885</v>
      </c>
    </row>
    <row r="124" customFormat="false" ht="12.75" hidden="false" customHeight="false" outlineLevel="0" collapsed="false">
      <c r="A124" s="54" t="n">
        <v>40148</v>
      </c>
      <c r="B124" s="55" t="n">
        <v>109905.902014951</v>
      </c>
      <c r="C124" s="55"/>
      <c r="D124" s="55" t="n">
        <v>1102.61513585808</v>
      </c>
      <c r="E124" s="55"/>
      <c r="F124" s="55" t="n">
        <v>0</v>
      </c>
      <c r="G124" s="55"/>
      <c r="H124" s="55" t="n">
        <v>2746.48268345637</v>
      </c>
      <c r="I124" s="55"/>
      <c r="J124" s="55" t="n">
        <v>0</v>
      </c>
      <c r="K124" s="55"/>
      <c r="L124" s="55" t="n">
        <v>0</v>
      </c>
      <c r="M124" s="55"/>
      <c r="N124" s="55" t="n">
        <v>106056.804195637</v>
      </c>
    </row>
    <row r="125" customFormat="false" ht="12.75" hidden="false" customHeight="false" outlineLevel="0" collapsed="false">
      <c r="A125" s="54" t="n">
        <v>40179</v>
      </c>
      <c r="B125" s="55" t="n">
        <v>108980.495060522</v>
      </c>
      <c r="C125" s="55"/>
      <c r="D125" s="55" t="n">
        <v>1075.81230995325</v>
      </c>
      <c r="E125" s="55"/>
      <c r="F125" s="55" t="n">
        <v>0</v>
      </c>
      <c r="G125" s="55"/>
      <c r="H125" s="55" t="n">
        <v>2447.11727359056</v>
      </c>
      <c r="I125" s="55"/>
      <c r="J125" s="55" t="n">
        <v>0</v>
      </c>
      <c r="K125" s="55"/>
      <c r="L125" s="55" t="n">
        <v>0</v>
      </c>
      <c r="M125" s="55"/>
      <c r="N125" s="55" t="n">
        <v>105457.565476978</v>
      </c>
    </row>
    <row r="126" customFormat="false" ht="12.75" hidden="false" customHeight="false" outlineLevel="0" collapsed="false">
      <c r="A126" s="54" t="n">
        <v>40210</v>
      </c>
      <c r="B126" s="55" t="n">
        <v>108082.69732757</v>
      </c>
      <c r="C126" s="55"/>
      <c r="D126" s="55" t="n">
        <v>1095.58050120197</v>
      </c>
      <c r="E126" s="55"/>
      <c r="F126" s="55" t="n">
        <v>0</v>
      </c>
      <c r="G126" s="55"/>
      <c r="H126" s="55" t="n">
        <v>2127.25785228275</v>
      </c>
      <c r="I126" s="55"/>
      <c r="J126" s="55" t="n">
        <v>0</v>
      </c>
      <c r="K126" s="55"/>
      <c r="L126" s="55" t="n">
        <v>0</v>
      </c>
      <c r="M126" s="55"/>
      <c r="N126" s="55" t="n">
        <v>104859.858974085</v>
      </c>
    </row>
    <row r="127" customFormat="false" ht="12.75" hidden="false" customHeight="false" outlineLevel="0" collapsed="false">
      <c r="A127" s="54" t="n">
        <v>40238</v>
      </c>
      <c r="B127" s="55" t="n">
        <v>107656.420030895</v>
      </c>
      <c r="C127" s="55"/>
      <c r="D127" s="55" t="n">
        <v>1173.64189033726</v>
      </c>
      <c r="E127" s="55"/>
      <c r="F127" s="55" t="n">
        <v>0</v>
      </c>
      <c r="G127" s="55"/>
      <c r="H127" s="55" t="n">
        <v>2161.45570638669</v>
      </c>
      <c r="I127" s="55"/>
      <c r="J127" s="55" t="n">
        <v>0</v>
      </c>
      <c r="K127" s="55"/>
      <c r="L127" s="55" t="n">
        <v>0</v>
      </c>
      <c r="M127" s="55"/>
      <c r="N127" s="55" t="n">
        <v>104321.322434171</v>
      </c>
    </row>
    <row r="128" customFormat="false" ht="12.75" hidden="false" customHeight="false" outlineLevel="0" collapsed="false">
      <c r="A128" s="54" t="n">
        <v>40269</v>
      </c>
      <c r="B128" s="55" t="n">
        <v>107149.143969084</v>
      </c>
      <c r="C128" s="55"/>
      <c r="D128" s="55" t="n">
        <v>1226.57468958851</v>
      </c>
      <c r="E128" s="55"/>
      <c r="F128" s="55" t="n">
        <v>0</v>
      </c>
      <c r="G128" s="55"/>
      <c r="H128" s="55" t="n">
        <v>2196.00270581285</v>
      </c>
      <c r="I128" s="55"/>
      <c r="J128" s="55" t="n">
        <v>0</v>
      </c>
      <c r="K128" s="55"/>
      <c r="L128" s="55" t="n">
        <v>0</v>
      </c>
      <c r="M128" s="55"/>
      <c r="N128" s="55" t="n">
        <v>103726.566573683</v>
      </c>
    </row>
    <row r="129" customFormat="false" ht="12.75" hidden="false" customHeight="false" outlineLevel="0" collapsed="false">
      <c r="A129" s="54" t="n">
        <v>40299</v>
      </c>
      <c r="B129" s="55" t="n">
        <v>106147.596393198</v>
      </c>
      <c r="C129" s="55"/>
      <c r="D129" s="55" t="n">
        <v>1214.58641334393</v>
      </c>
      <c r="E129" s="55"/>
      <c r="F129" s="55" t="n">
        <v>0</v>
      </c>
      <c r="G129" s="55"/>
      <c r="H129" s="55" t="n">
        <v>1780.52061489612</v>
      </c>
      <c r="I129" s="55"/>
      <c r="J129" s="55" t="n">
        <v>0</v>
      </c>
      <c r="K129" s="55"/>
      <c r="L129" s="55" t="n">
        <v>0</v>
      </c>
      <c r="M129" s="55"/>
      <c r="N129" s="55" t="n">
        <v>103152.489364958</v>
      </c>
    </row>
    <row r="130" customFormat="false" ht="12.75" hidden="false" customHeight="false" outlineLevel="0" collapsed="false">
      <c r="A130" s="54" t="n">
        <v>40330</v>
      </c>
      <c r="B130" s="55" t="n">
        <v>106193.089241172</v>
      </c>
      <c r="C130" s="55"/>
      <c r="D130" s="55" t="n">
        <v>1187.16771458284</v>
      </c>
      <c r="E130" s="55"/>
      <c r="F130" s="55" t="n">
        <v>0</v>
      </c>
      <c r="G130" s="55"/>
      <c r="H130" s="55" t="n">
        <v>2445.09077284242</v>
      </c>
      <c r="I130" s="55"/>
      <c r="J130" s="55" t="n">
        <v>0</v>
      </c>
      <c r="K130" s="55"/>
      <c r="L130" s="55" t="n">
        <v>0</v>
      </c>
      <c r="M130" s="55"/>
      <c r="N130" s="55" t="n">
        <v>102560.830753747</v>
      </c>
    </row>
    <row r="131" customFormat="false" ht="12.75" hidden="false" customHeight="false" outlineLevel="0" collapsed="false">
      <c r="A131" s="54" t="n">
        <v>40360</v>
      </c>
      <c r="B131" s="55" t="n">
        <v>104650.812150452</v>
      </c>
      <c r="C131" s="55"/>
      <c r="D131" s="55" t="n">
        <v>1171.77718726752</v>
      </c>
      <c r="E131" s="55"/>
      <c r="F131" s="55" t="n">
        <v>0</v>
      </c>
      <c r="G131" s="55"/>
      <c r="H131" s="55" t="n">
        <v>1489.26158546075</v>
      </c>
      <c r="I131" s="55"/>
      <c r="J131" s="55" t="n">
        <v>0</v>
      </c>
      <c r="K131" s="55"/>
      <c r="L131" s="55" t="n">
        <v>0</v>
      </c>
      <c r="M131" s="55"/>
      <c r="N131" s="55" t="n">
        <v>101989.773377724</v>
      </c>
    </row>
    <row r="132" customFormat="false" ht="12.75" hidden="false" customHeight="false" outlineLevel="0" collapsed="false">
      <c r="A132" s="54" t="n">
        <v>40391</v>
      </c>
      <c r="B132" s="55" t="n">
        <v>105062.113468551</v>
      </c>
      <c r="C132" s="55"/>
      <c r="D132" s="55" t="n">
        <v>1154.70164033111</v>
      </c>
      <c r="E132" s="55"/>
      <c r="F132" s="55" t="n">
        <v>0</v>
      </c>
      <c r="G132" s="55"/>
      <c r="H132" s="55" t="n">
        <v>2506.15362055812</v>
      </c>
      <c r="I132" s="55"/>
      <c r="J132" s="55" t="n">
        <v>0</v>
      </c>
      <c r="K132" s="55"/>
      <c r="L132" s="55" t="n">
        <v>0</v>
      </c>
      <c r="M132" s="55"/>
      <c r="N132" s="55" t="n">
        <v>101401.258207662</v>
      </c>
    </row>
    <row r="133" customFormat="false" ht="12.75" hidden="false" customHeight="false" outlineLevel="0" collapsed="false">
      <c r="A133" s="54" t="n">
        <v>40422</v>
      </c>
      <c r="B133" s="55" t="n">
        <v>103729.645809028</v>
      </c>
      <c r="C133" s="55"/>
      <c r="D133" s="55" t="n">
        <v>1156.83107584604</v>
      </c>
      <c r="E133" s="55"/>
      <c r="F133" s="55" t="n">
        <v>0</v>
      </c>
      <c r="G133" s="55"/>
      <c r="H133" s="55" t="n">
        <v>1758.45688561678</v>
      </c>
      <c r="I133" s="55"/>
      <c r="J133" s="55" t="n">
        <v>0</v>
      </c>
      <c r="K133" s="55"/>
      <c r="L133" s="55" t="n">
        <v>0</v>
      </c>
      <c r="M133" s="55"/>
      <c r="N133" s="55" t="n">
        <v>100814.357847565</v>
      </c>
    </row>
    <row r="134" customFormat="false" ht="12.75" hidden="false" customHeight="false" outlineLevel="0" collapsed="false">
      <c r="A134" s="54" t="n">
        <v>40452</v>
      </c>
      <c r="B134" s="55" t="n">
        <v>103540.580261833</v>
      </c>
      <c r="C134" s="55"/>
      <c r="D134" s="55" t="n">
        <v>1155.12006943578</v>
      </c>
      <c r="E134" s="55"/>
      <c r="F134" s="55" t="n">
        <v>0</v>
      </c>
      <c r="G134" s="55"/>
      <c r="H134" s="55" t="n">
        <v>2137.52211680184</v>
      </c>
      <c r="I134" s="55"/>
      <c r="J134" s="55" t="n">
        <v>0</v>
      </c>
      <c r="K134" s="55"/>
      <c r="L134" s="55" t="n">
        <v>0</v>
      </c>
      <c r="M134" s="55"/>
      <c r="N134" s="55" t="n">
        <v>100247.938075595</v>
      </c>
    </row>
    <row r="135" customFormat="false" ht="12.75" hidden="false" customHeight="false" outlineLevel="0" collapsed="false">
      <c r="A135" s="54" t="n">
        <v>40483</v>
      </c>
      <c r="B135" s="55" t="n">
        <v>102625.721466248</v>
      </c>
      <c r="C135" s="55"/>
      <c r="D135" s="55" t="n">
        <v>1084.35815867412</v>
      </c>
      <c r="E135" s="55"/>
      <c r="F135" s="55" t="n">
        <v>0</v>
      </c>
      <c r="G135" s="55"/>
      <c r="H135" s="55" t="n">
        <v>1877.11471904407</v>
      </c>
      <c r="I135" s="55"/>
      <c r="J135" s="55" t="n">
        <v>0</v>
      </c>
      <c r="K135" s="55"/>
      <c r="L135" s="55" t="n">
        <v>0</v>
      </c>
      <c r="M135" s="55"/>
      <c r="N135" s="55" t="n">
        <v>99664.24858853</v>
      </c>
    </row>
    <row r="136" customFormat="false" ht="12.75" hidden="false" customHeight="false" outlineLevel="0" collapsed="false">
      <c r="A136" s="54" t="n">
        <v>40513</v>
      </c>
      <c r="B136" s="55" t="n">
        <v>102445.334687767</v>
      </c>
      <c r="C136" s="55"/>
      <c r="D136" s="55" t="n">
        <v>988.385815699385</v>
      </c>
      <c r="E136" s="55"/>
      <c r="F136" s="55" t="n">
        <v>0</v>
      </c>
      <c r="G136" s="55"/>
      <c r="H136" s="55" t="n">
        <v>2355.99169755744</v>
      </c>
      <c r="I136" s="55"/>
      <c r="J136" s="55" t="n">
        <v>0</v>
      </c>
      <c r="K136" s="55"/>
      <c r="L136" s="55" t="n">
        <v>0</v>
      </c>
      <c r="M136" s="55"/>
      <c r="N136" s="55" t="n">
        <v>99100.95717451</v>
      </c>
    </row>
    <row r="137" customFormat="false" ht="12.75" hidden="false" customHeight="false" outlineLevel="0" collapsed="false">
      <c r="A137" s="54" t="n">
        <v>40544</v>
      </c>
      <c r="B137" s="55" t="n">
        <v>101564.519245936</v>
      </c>
      <c r="C137" s="55"/>
      <c r="D137" s="55" t="n">
        <v>962.733386521151</v>
      </c>
      <c r="E137" s="55"/>
      <c r="F137" s="55" t="n">
        <v>0</v>
      </c>
      <c r="G137" s="55"/>
      <c r="H137" s="55" t="n">
        <v>2081.26406816205</v>
      </c>
      <c r="I137" s="55"/>
      <c r="J137" s="55" t="n">
        <v>0</v>
      </c>
      <c r="K137" s="55"/>
      <c r="L137" s="55" t="n">
        <v>0</v>
      </c>
      <c r="M137" s="55"/>
      <c r="N137" s="55" t="n">
        <v>98520.521791253</v>
      </c>
    </row>
    <row r="138" customFormat="false" ht="12.75" hidden="false" customHeight="false" outlineLevel="0" collapsed="false">
      <c r="A138" s="54" t="n">
        <v>40575</v>
      </c>
      <c r="B138" s="55" t="n">
        <v>100749.70720885</v>
      </c>
      <c r="C138" s="55"/>
      <c r="D138" s="55" t="n">
        <v>981.877353610582</v>
      </c>
      <c r="E138" s="55"/>
      <c r="F138" s="55" t="n">
        <v>0</v>
      </c>
      <c r="G138" s="55"/>
      <c r="H138" s="55" t="n">
        <v>1826.07353238615</v>
      </c>
      <c r="I138" s="55"/>
      <c r="J138" s="55" t="n">
        <v>0</v>
      </c>
      <c r="K138" s="55"/>
      <c r="L138" s="55" t="n">
        <v>0</v>
      </c>
      <c r="M138" s="55"/>
      <c r="N138" s="55" t="n">
        <v>97941.756322853</v>
      </c>
    </row>
    <row r="139" customFormat="false" ht="12.75" hidden="false" customHeight="false" outlineLevel="0" collapsed="false">
      <c r="A139" s="54" t="n">
        <v>40603</v>
      </c>
      <c r="B139" s="55" t="n">
        <v>100345.292024115</v>
      </c>
      <c r="C139" s="55"/>
      <c r="D139" s="55" t="n">
        <v>1053.50767848935</v>
      </c>
      <c r="E139" s="55"/>
      <c r="F139" s="55" t="n">
        <v>0</v>
      </c>
      <c r="G139" s="55"/>
      <c r="H139" s="55" t="n">
        <v>1871.33969358575</v>
      </c>
      <c r="I139" s="55"/>
      <c r="J139" s="55" t="n">
        <v>0</v>
      </c>
      <c r="K139" s="55"/>
      <c r="L139" s="55" t="n">
        <v>0</v>
      </c>
      <c r="M139" s="55"/>
      <c r="N139" s="55" t="n">
        <v>97420.44465204</v>
      </c>
    </row>
    <row r="140" customFormat="false" ht="12.75" hidden="false" customHeight="false" outlineLevel="0" collapsed="false">
      <c r="A140" s="54" t="n">
        <v>40634</v>
      </c>
      <c r="B140" s="55" t="n">
        <v>3018.41230080393</v>
      </c>
      <c r="C140" s="55"/>
      <c r="D140" s="55" t="n">
        <v>1099.10253256972</v>
      </c>
      <c r="E140" s="55"/>
      <c r="F140" s="55" t="n">
        <v>0</v>
      </c>
      <c r="G140" s="55"/>
      <c r="H140" s="55" t="n">
        <v>1919.30976823421</v>
      </c>
      <c r="I140" s="55"/>
      <c r="J140" s="55" t="n">
        <v>0</v>
      </c>
      <c r="K140" s="55"/>
      <c r="L140" s="55" t="n">
        <v>0</v>
      </c>
      <c r="M140" s="55"/>
      <c r="N140" s="55" t="n">
        <v>0</v>
      </c>
    </row>
    <row r="141" customFormat="false" ht="12.75" hidden="false" customHeight="false" outlineLevel="0" collapsed="false">
      <c r="A141" s="54" t="n">
        <v>40664</v>
      </c>
      <c r="B141" s="55" t="n">
        <v>2660.83545651617</v>
      </c>
      <c r="C141" s="55"/>
      <c r="D141" s="55" t="n">
        <v>1104.20532492058</v>
      </c>
      <c r="E141" s="55"/>
      <c r="F141" s="55" t="n">
        <v>0</v>
      </c>
      <c r="G141" s="55"/>
      <c r="H141" s="55" t="n">
        <v>1556.63013159559</v>
      </c>
      <c r="I141" s="55"/>
      <c r="J141" s="55" t="n">
        <v>0</v>
      </c>
      <c r="K141" s="55"/>
      <c r="L141" s="55" t="n">
        <v>0</v>
      </c>
      <c r="M141" s="55"/>
      <c r="N141" s="55" t="n">
        <v>0</v>
      </c>
    </row>
    <row r="142" customFormat="false" ht="12.75" hidden="false" customHeight="false" outlineLevel="0" collapsed="false">
      <c r="A142" s="54" t="n">
        <v>40695</v>
      </c>
      <c r="B142" s="55" t="n">
        <v>3219.16262292857</v>
      </c>
      <c r="C142" s="55"/>
      <c r="D142" s="55" t="n">
        <v>1079.9041562197</v>
      </c>
      <c r="E142" s="55"/>
      <c r="F142" s="55" t="n">
        <v>0</v>
      </c>
      <c r="G142" s="55"/>
      <c r="H142" s="55" t="n">
        <v>2139.25846670887</v>
      </c>
      <c r="I142" s="55"/>
      <c r="J142" s="55" t="n">
        <v>0</v>
      </c>
      <c r="K142" s="55"/>
      <c r="L142" s="55" t="n">
        <v>0</v>
      </c>
      <c r="M142" s="55"/>
      <c r="N142" s="55" t="n">
        <v>0</v>
      </c>
    </row>
    <row r="143" customFormat="false" ht="12.75" hidden="false" customHeight="false" outlineLevel="0" collapsed="false">
      <c r="A143" s="54" t="n">
        <v>40725</v>
      </c>
      <c r="B143" s="55" t="n">
        <v>2362.5360259312</v>
      </c>
      <c r="C143" s="55"/>
      <c r="D143" s="55" t="n">
        <v>1064.36954760484</v>
      </c>
      <c r="E143" s="55"/>
      <c r="F143" s="55" t="n">
        <v>0</v>
      </c>
      <c r="G143" s="55"/>
      <c r="H143" s="55" t="n">
        <v>1298.16647832636</v>
      </c>
      <c r="I143" s="55"/>
      <c r="J143" s="55" t="n">
        <v>0</v>
      </c>
      <c r="K143" s="55"/>
      <c r="L143" s="55" t="n">
        <v>0</v>
      </c>
      <c r="M143" s="55"/>
      <c r="N143" s="55" t="n">
        <v>0</v>
      </c>
    </row>
    <row r="144" customFormat="false" ht="12.75" hidden="false" customHeight="false" outlineLevel="0" collapsed="false">
      <c r="A144" s="54" t="n">
        <v>40756</v>
      </c>
      <c r="B144" s="55" t="n">
        <v>3229.45823110689</v>
      </c>
      <c r="C144" s="55"/>
      <c r="D144" s="55" t="n">
        <v>1048.38815876684</v>
      </c>
      <c r="E144" s="55"/>
      <c r="F144" s="55" t="n">
        <v>0</v>
      </c>
      <c r="G144" s="55"/>
      <c r="H144" s="55" t="n">
        <v>2181.07007234005</v>
      </c>
      <c r="I144" s="55"/>
      <c r="J144" s="55" t="n">
        <v>0</v>
      </c>
      <c r="K144" s="55"/>
      <c r="L144" s="55" t="n">
        <v>0</v>
      </c>
      <c r="M144" s="55"/>
      <c r="N144" s="55" t="n">
        <v>0</v>
      </c>
    </row>
    <row r="145" customFormat="false" ht="12.75" hidden="false" customHeight="false" outlineLevel="0" collapsed="false">
      <c r="A145" s="54" t="n">
        <v>40787</v>
      </c>
      <c r="B145" s="55" t="n">
        <v>2580.145233012</v>
      </c>
      <c r="C145" s="55"/>
      <c r="D145" s="55" t="n">
        <v>1050.10319441563</v>
      </c>
      <c r="E145" s="55"/>
      <c r="F145" s="55" t="n">
        <v>0</v>
      </c>
      <c r="G145" s="55"/>
      <c r="H145" s="55" t="n">
        <v>1530.04203859637</v>
      </c>
      <c r="I145" s="55"/>
      <c r="J145" s="55" t="n">
        <v>0</v>
      </c>
      <c r="K145" s="55"/>
      <c r="L145" s="55" t="n">
        <v>0</v>
      </c>
      <c r="M145" s="55"/>
      <c r="N145" s="55" t="n">
        <v>0</v>
      </c>
    </row>
    <row r="146" customFormat="false" ht="12.75" hidden="false" customHeight="false" outlineLevel="0" collapsed="false">
      <c r="A146" s="54" t="n">
        <v>40817</v>
      </c>
      <c r="B146" s="55" t="n">
        <v>2906.70670442998</v>
      </c>
      <c r="C146" s="55"/>
      <c r="D146" s="55" t="n">
        <v>1048.24062000549</v>
      </c>
      <c r="E146" s="55"/>
      <c r="F146" s="55" t="n">
        <v>0</v>
      </c>
      <c r="G146" s="55"/>
      <c r="H146" s="55" t="n">
        <v>1858.46608442449</v>
      </c>
      <c r="I146" s="55"/>
      <c r="J146" s="55" t="n">
        <v>0</v>
      </c>
      <c r="K146" s="55"/>
      <c r="L146" s="55" t="n">
        <v>0</v>
      </c>
      <c r="M146" s="55"/>
      <c r="N146" s="55" t="n">
        <v>0</v>
      </c>
    </row>
    <row r="147" customFormat="false" ht="12.75" hidden="false" customHeight="false" outlineLevel="0" collapsed="false">
      <c r="A147" s="54" t="n">
        <v>40848</v>
      </c>
      <c r="B147" s="55" t="n">
        <v>2608.53326364962</v>
      </c>
      <c r="C147" s="55"/>
      <c r="D147" s="55" t="n">
        <v>994.017594670042</v>
      </c>
      <c r="E147" s="55"/>
      <c r="F147" s="55" t="n">
        <v>0</v>
      </c>
      <c r="G147" s="55"/>
      <c r="H147" s="55" t="n">
        <v>1614.51566897958</v>
      </c>
      <c r="I147" s="55"/>
      <c r="J147" s="55" t="n">
        <v>0</v>
      </c>
      <c r="K147" s="55"/>
      <c r="L147" s="55" t="n">
        <v>0</v>
      </c>
      <c r="M147" s="55"/>
      <c r="N147" s="55" t="n">
        <v>0</v>
      </c>
    </row>
    <row r="148" customFormat="false" ht="12.75" hidden="false" customHeight="false" outlineLevel="0" collapsed="false">
      <c r="A148" s="54" t="n">
        <v>40878</v>
      </c>
      <c r="B148" s="55" t="n">
        <v>2905.05338292639</v>
      </c>
      <c r="C148" s="55"/>
      <c r="D148" s="55" t="n">
        <v>904.97548948632</v>
      </c>
      <c r="E148" s="55"/>
      <c r="F148" s="55" t="n">
        <v>0</v>
      </c>
      <c r="G148" s="55"/>
      <c r="H148" s="55" t="n">
        <v>2000.07789344007</v>
      </c>
      <c r="I148" s="55"/>
      <c r="J148" s="55" t="n">
        <v>0</v>
      </c>
      <c r="K148" s="55"/>
      <c r="L148" s="55" t="n">
        <v>0</v>
      </c>
      <c r="M148" s="55"/>
      <c r="N148" s="55" t="n">
        <v>0</v>
      </c>
    </row>
    <row r="149" customFormat="false" ht="12.75" hidden="false" customHeight="false" outlineLevel="0" collapsed="false">
      <c r="A149" s="54" t="n">
        <v>40909</v>
      </c>
      <c r="B149" s="55" t="n">
        <v>2629.46766443051</v>
      </c>
      <c r="C149" s="55"/>
      <c r="D149" s="55" t="n">
        <v>880.729384333516</v>
      </c>
      <c r="E149" s="55"/>
      <c r="F149" s="55" t="n">
        <v>0</v>
      </c>
      <c r="G149" s="55"/>
      <c r="H149" s="55" t="n">
        <v>1748.73828009699</v>
      </c>
      <c r="I149" s="55"/>
      <c r="J149" s="55" t="n">
        <v>0</v>
      </c>
      <c r="K149" s="55"/>
      <c r="L149" s="55" t="n">
        <v>0</v>
      </c>
      <c r="M149" s="55"/>
      <c r="N149" s="55" t="n">
        <v>0</v>
      </c>
    </row>
    <row r="150" customFormat="false" ht="12.75" hidden="false" customHeight="false" outlineLevel="0" collapsed="false">
      <c r="A150" s="54" t="n">
        <v>40940</v>
      </c>
      <c r="B150" s="55" t="n">
        <v>2450.34934352586</v>
      </c>
      <c r="C150" s="55"/>
      <c r="D150" s="55" t="n">
        <v>898.725735778655</v>
      </c>
      <c r="E150" s="55"/>
      <c r="F150" s="55" t="n">
        <v>0</v>
      </c>
      <c r="G150" s="55"/>
      <c r="H150" s="55" t="n">
        <v>1551.6236077472</v>
      </c>
      <c r="I150" s="55"/>
      <c r="J150" s="55" t="n">
        <v>0</v>
      </c>
      <c r="K150" s="55"/>
      <c r="L150" s="55" t="n">
        <v>0</v>
      </c>
      <c r="M150" s="55"/>
      <c r="N150" s="55" t="n">
        <v>0</v>
      </c>
    </row>
    <row r="151" customFormat="false" ht="12.75" hidden="false" customHeight="false" outlineLevel="0" collapsed="false">
      <c r="A151" s="54" t="n">
        <v>40969</v>
      </c>
      <c r="B151" s="55" t="n">
        <v>2570.6151270025</v>
      </c>
      <c r="C151" s="55"/>
      <c r="D151" s="55" t="n">
        <v>964.671183225615</v>
      </c>
      <c r="E151" s="55"/>
      <c r="F151" s="55" t="n">
        <v>0</v>
      </c>
      <c r="G151" s="55"/>
      <c r="H151" s="55" t="n">
        <v>1605.94394377688</v>
      </c>
      <c r="I151" s="55"/>
      <c r="J151" s="55" t="n">
        <v>0</v>
      </c>
      <c r="K151" s="55"/>
      <c r="L151" s="55" t="n">
        <v>0</v>
      </c>
      <c r="M151" s="55"/>
      <c r="N151" s="55" t="n">
        <v>0</v>
      </c>
    </row>
    <row r="152" customFormat="false" ht="12.75" hidden="false" customHeight="false" outlineLevel="0" collapsed="false">
      <c r="A152" s="54" t="n">
        <v>41000</v>
      </c>
      <c r="B152" s="55" t="n">
        <v>2673.45435425934</v>
      </c>
      <c r="C152" s="55"/>
      <c r="D152" s="55" t="n">
        <v>1007.44630823918</v>
      </c>
      <c r="E152" s="55"/>
      <c r="F152" s="55" t="n">
        <v>0</v>
      </c>
      <c r="G152" s="55"/>
      <c r="H152" s="55" t="n">
        <v>1666.00804602016</v>
      </c>
      <c r="I152" s="55"/>
      <c r="J152" s="55" t="n">
        <v>0</v>
      </c>
      <c r="K152" s="55"/>
      <c r="L152" s="55" t="n">
        <v>0</v>
      </c>
      <c r="M152" s="55"/>
      <c r="N152" s="55" t="n">
        <v>0</v>
      </c>
    </row>
    <row r="153" customFormat="false" ht="12.75" hidden="false" customHeight="false" outlineLevel="0" collapsed="false">
      <c r="A153" s="54" t="n">
        <v>41030</v>
      </c>
      <c r="B153" s="55" t="n">
        <v>2350.59889918458</v>
      </c>
      <c r="C153" s="55"/>
      <c r="D153" s="55" t="n">
        <v>998.040025401888</v>
      </c>
      <c r="E153" s="55"/>
      <c r="F153" s="55" t="n">
        <v>0</v>
      </c>
      <c r="G153" s="55"/>
      <c r="H153" s="55" t="n">
        <v>1352.55887378269</v>
      </c>
      <c r="I153" s="55"/>
      <c r="J153" s="55" t="n">
        <v>0</v>
      </c>
      <c r="K153" s="55"/>
      <c r="L153" s="55" t="n">
        <v>0</v>
      </c>
      <c r="M153" s="55"/>
      <c r="N153" s="55" t="n">
        <v>0</v>
      </c>
    </row>
    <row r="154" customFormat="false" ht="12.75" hidden="false" customHeight="false" outlineLevel="0" collapsed="false">
      <c r="A154" s="54" t="n">
        <v>41061</v>
      </c>
      <c r="B154" s="55" t="n">
        <v>1857.03433316949</v>
      </c>
      <c r="C154" s="55"/>
      <c r="D154" s="55" t="n">
        <v>0</v>
      </c>
      <c r="E154" s="55"/>
      <c r="F154" s="55" t="n">
        <v>0</v>
      </c>
      <c r="G154" s="55"/>
      <c r="H154" s="55" t="n">
        <v>1857.03433316949</v>
      </c>
      <c r="I154" s="55"/>
      <c r="J154" s="55" t="n">
        <v>0</v>
      </c>
      <c r="K154" s="55"/>
      <c r="L154" s="55" t="n">
        <v>0</v>
      </c>
      <c r="M154" s="55"/>
      <c r="N154" s="55" t="n">
        <v>0</v>
      </c>
    </row>
    <row r="155" customFormat="false" ht="12.75" hidden="false" customHeight="false" outlineLevel="0" collapsed="false">
      <c r="A155" s="54" t="n">
        <v>41091</v>
      </c>
      <c r="B155" s="55" t="n">
        <v>1125.75817329731</v>
      </c>
      <c r="C155" s="55"/>
      <c r="D155" s="55" t="n">
        <v>0</v>
      </c>
      <c r="E155" s="55"/>
      <c r="F155" s="55" t="n">
        <v>0</v>
      </c>
      <c r="G155" s="55"/>
      <c r="H155" s="55" t="n">
        <v>1125.75817329731</v>
      </c>
      <c r="I155" s="55"/>
      <c r="J155" s="55" t="n">
        <v>0</v>
      </c>
      <c r="K155" s="55"/>
      <c r="L155" s="55" t="n">
        <v>0</v>
      </c>
      <c r="M155" s="55"/>
      <c r="N155" s="55" t="n">
        <v>0</v>
      </c>
    </row>
    <row r="156" customFormat="false" ht="12.75" hidden="false" customHeight="false" outlineLevel="0" collapsed="false">
      <c r="A156" s="54" t="n">
        <v>41122</v>
      </c>
      <c r="B156" s="55" t="n">
        <v>1889.29117012368</v>
      </c>
      <c r="C156" s="55"/>
      <c r="D156" s="55" t="n">
        <v>0</v>
      </c>
      <c r="E156" s="55"/>
      <c r="F156" s="55" t="n">
        <v>0</v>
      </c>
      <c r="G156" s="55"/>
      <c r="H156" s="55" t="n">
        <v>1889.29117012368</v>
      </c>
      <c r="I156" s="55"/>
      <c r="J156" s="55" t="n">
        <v>0</v>
      </c>
      <c r="K156" s="55"/>
      <c r="L156" s="55" t="n">
        <v>0</v>
      </c>
      <c r="M156" s="55"/>
      <c r="N156" s="55" t="n">
        <v>0</v>
      </c>
    </row>
    <row r="157" customFormat="false" ht="12.75" hidden="false" customHeight="false" outlineLevel="0" collapsed="false">
      <c r="A157" s="54" t="n">
        <v>41153</v>
      </c>
      <c r="B157" s="55" t="n">
        <v>1326.02564001948</v>
      </c>
      <c r="C157" s="55"/>
      <c r="D157" s="55" t="n">
        <v>0</v>
      </c>
      <c r="E157" s="55"/>
      <c r="F157" s="55" t="n">
        <v>0</v>
      </c>
      <c r="G157" s="55"/>
      <c r="H157" s="55" t="n">
        <v>1326.02564001948</v>
      </c>
      <c r="I157" s="55"/>
      <c r="J157" s="55" t="n">
        <v>0</v>
      </c>
      <c r="K157" s="55"/>
      <c r="L157" s="55" t="n">
        <v>0</v>
      </c>
      <c r="M157" s="55"/>
      <c r="N157" s="55" t="n">
        <v>0</v>
      </c>
    </row>
    <row r="158" customFormat="false" ht="12.75" hidden="false" customHeight="false" outlineLevel="0" collapsed="false">
      <c r="A158" s="54" t="n">
        <v>41183</v>
      </c>
      <c r="B158" s="55" t="n">
        <v>1610.43199471752</v>
      </c>
      <c r="C158" s="55"/>
      <c r="D158" s="55" t="n">
        <v>0</v>
      </c>
      <c r="E158" s="55"/>
      <c r="F158" s="55" t="n">
        <v>0</v>
      </c>
      <c r="G158" s="55"/>
      <c r="H158" s="55" t="n">
        <v>1610.43199471752</v>
      </c>
      <c r="I158" s="55"/>
      <c r="J158" s="55" t="n">
        <v>0</v>
      </c>
      <c r="K158" s="55"/>
      <c r="L158" s="55" t="n">
        <v>0</v>
      </c>
      <c r="M158" s="55"/>
      <c r="N158" s="55" t="n">
        <v>0</v>
      </c>
    </row>
    <row r="159" customFormat="false" ht="12.75" hidden="false" customHeight="false" outlineLevel="0" collapsed="false">
      <c r="A159" s="54" t="n">
        <v>41214</v>
      </c>
      <c r="B159" s="55" t="n">
        <v>1382.53827172242</v>
      </c>
      <c r="C159" s="55"/>
      <c r="D159" s="55" t="n">
        <v>0</v>
      </c>
      <c r="E159" s="55"/>
      <c r="F159" s="55" t="n">
        <v>0</v>
      </c>
      <c r="G159" s="55"/>
      <c r="H159" s="55" t="n">
        <v>1382.53827172242</v>
      </c>
      <c r="I159" s="55"/>
      <c r="J159" s="55" t="n">
        <v>0</v>
      </c>
      <c r="K159" s="55"/>
      <c r="L159" s="55" t="n">
        <v>0</v>
      </c>
      <c r="M159" s="55"/>
      <c r="N159" s="55" t="n">
        <v>0</v>
      </c>
    </row>
    <row r="160" customFormat="false" ht="12.75" hidden="false" customHeight="false" outlineLevel="0" collapsed="false">
      <c r="A160" s="54" t="n">
        <v>41244</v>
      </c>
      <c r="B160" s="55" t="n">
        <v>1687.33072652959</v>
      </c>
      <c r="C160" s="55"/>
      <c r="D160" s="55" t="n">
        <v>0</v>
      </c>
      <c r="E160" s="55"/>
      <c r="F160" s="55" t="n">
        <v>0</v>
      </c>
      <c r="G160" s="55"/>
      <c r="H160" s="55" t="n">
        <v>1687.33072652959</v>
      </c>
      <c r="I160" s="55"/>
      <c r="J160" s="55" t="n">
        <v>0</v>
      </c>
      <c r="K160" s="55"/>
      <c r="L160" s="55" t="n">
        <v>0</v>
      </c>
      <c r="M160" s="55"/>
      <c r="N160" s="55" t="n">
        <v>0</v>
      </c>
    </row>
    <row r="161" customFormat="false" ht="12.75" hidden="false" customHeight="false" outlineLevel="0" collapsed="false">
      <c r="A161" s="54" t="n">
        <v>41275</v>
      </c>
      <c r="B161" s="55" t="n">
        <v>1457.87306687401</v>
      </c>
      <c r="C161" s="55"/>
      <c r="D161" s="55" t="n">
        <v>0</v>
      </c>
      <c r="E161" s="55"/>
      <c r="F161" s="55" t="n">
        <v>0</v>
      </c>
      <c r="G161" s="55"/>
      <c r="H161" s="55" t="n">
        <v>1457.87306687401</v>
      </c>
      <c r="I161" s="55"/>
      <c r="J161" s="55" t="n">
        <v>0</v>
      </c>
      <c r="K161" s="55"/>
      <c r="L161" s="55" t="n">
        <v>0</v>
      </c>
      <c r="M161" s="55"/>
      <c r="N161" s="55" t="n">
        <v>0</v>
      </c>
    </row>
    <row r="162" customFormat="false" ht="12.75" hidden="false" customHeight="false" outlineLevel="0" collapsed="false">
      <c r="A162" s="54" t="n">
        <v>41306</v>
      </c>
      <c r="B162" s="55" t="n">
        <v>1312.56141718654</v>
      </c>
      <c r="C162" s="55"/>
      <c r="D162" s="55" t="n">
        <v>0</v>
      </c>
      <c r="E162" s="55"/>
      <c r="F162" s="55" t="n">
        <v>0</v>
      </c>
      <c r="G162" s="55"/>
      <c r="H162" s="55" t="n">
        <v>1312.56141718654</v>
      </c>
      <c r="I162" s="55"/>
      <c r="J162" s="55" t="n">
        <v>0</v>
      </c>
      <c r="K162" s="55"/>
      <c r="L162" s="55" t="n">
        <v>0</v>
      </c>
      <c r="M162" s="55"/>
      <c r="N162" s="55" t="n">
        <v>0</v>
      </c>
    </row>
    <row r="163" customFormat="false" ht="12.75" hidden="false" customHeight="false" outlineLevel="0" collapsed="false">
      <c r="A163" s="54" t="n">
        <v>41334</v>
      </c>
      <c r="B163" s="55" t="n">
        <v>1376.39664301647</v>
      </c>
      <c r="C163" s="55"/>
      <c r="D163" s="55" t="n">
        <v>0</v>
      </c>
      <c r="E163" s="55"/>
      <c r="F163" s="55" t="n">
        <v>0</v>
      </c>
      <c r="G163" s="55"/>
      <c r="H163" s="55" t="n">
        <v>1376.39664301647</v>
      </c>
      <c r="I163" s="55"/>
      <c r="J163" s="55" t="n">
        <v>0</v>
      </c>
      <c r="K163" s="55"/>
      <c r="L163" s="55" t="n">
        <v>0</v>
      </c>
      <c r="M163" s="55"/>
      <c r="N163" s="55" t="n">
        <v>0</v>
      </c>
    </row>
    <row r="164" customFormat="false" ht="12.75" hidden="false" customHeight="false" outlineLevel="0" collapsed="false">
      <c r="A164" s="54" t="n">
        <v>41365</v>
      </c>
      <c r="B164" s="55" t="n">
        <v>1446.94161233404</v>
      </c>
      <c r="C164" s="55"/>
      <c r="D164" s="55" t="n">
        <v>0</v>
      </c>
      <c r="E164" s="55"/>
      <c r="F164" s="55" t="n">
        <v>0</v>
      </c>
      <c r="G164" s="55"/>
      <c r="H164" s="55" t="n">
        <v>1446.94161233404</v>
      </c>
      <c r="I164" s="55"/>
      <c r="J164" s="55" t="n">
        <v>0</v>
      </c>
      <c r="K164" s="55"/>
      <c r="L164" s="55" t="n">
        <v>0</v>
      </c>
      <c r="M164" s="55"/>
      <c r="N164" s="55" t="n">
        <v>0</v>
      </c>
    </row>
    <row r="165" customFormat="false" ht="12.75" hidden="false" customHeight="false" outlineLevel="0" collapsed="false">
      <c r="A165" s="54" t="n">
        <v>41395</v>
      </c>
      <c r="B165" s="55" t="n">
        <v>1175.38463950916</v>
      </c>
      <c r="C165" s="55"/>
      <c r="D165" s="55" t="n">
        <v>0</v>
      </c>
      <c r="E165" s="55"/>
      <c r="F165" s="55" t="n">
        <v>0</v>
      </c>
      <c r="G165" s="55"/>
      <c r="H165" s="55" t="n">
        <v>1175.38463950916</v>
      </c>
      <c r="I165" s="55"/>
      <c r="J165" s="55" t="n">
        <v>0</v>
      </c>
      <c r="K165" s="55"/>
      <c r="L165" s="55" t="n">
        <v>0</v>
      </c>
      <c r="M165" s="55"/>
      <c r="N165" s="55" t="n">
        <v>0</v>
      </c>
    </row>
    <row r="166" customFormat="false" ht="12.75" hidden="false" customHeight="false" outlineLevel="0" collapsed="false">
      <c r="A166" s="54" t="n">
        <v>41426</v>
      </c>
      <c r="B166" s="55" t="n">
        <v>1610.98856738966</v>
      </c>
      <c r="C166" s="55"/>
      <c r="D166" s="55" t="n">
        <v>0</v>
      </c>
      <c r="E166" s="55"/>
      <c r="F166" s="55" t="n">
        <v>0</v>
      </c>
      <c r="G166" s="55"/>
      <c r="H166" s="55" t="n">
        <v>1610.98856738966</v>
      </c>
      <c r="I166" s="55"/>
      <c r="J166" s="55" t="n">
        <v>0</v>
      </c>
      <c r="K166" s="55"/>
      <c r="L166" s="55" t="n">
        <v>0</v>
      </c>
      <c r="M166" s="55"/>
      <c r="N166" s="55" t="n">
        <v>0</v>
      </c>
    </row>
    <row r="167" customFormat="false" ht="12.75" hidden="false" customHeight="false" outlineLevel="0" collapsed="false">
      <c r="A167" s="54" t="n">
        <v>41456</v>
      </c>
      <c r="B167" s="55" t="n">
        <v>974.844204528912</v>
      </c>
      <c r="C167" s="55"/>
      <c r="D167" s="55" t="n">
        <v>0</v>
      </c>
      <c r="E167" s="55"/>
      <c r="F167" s="55" t="n">
        <v>0</v>
      </c>
      <c r="G167" s="55"/>
      <c r="H167" s="55" t="n">
        <v>974.844204528912</v>
      </c>
      <c r="I167" s="55"/>
      <c r="J167" s="55" t="n">
        <v>0</v>
      </c>
      <c r="K167" s="55"/>
      <c r="L167" s="55" t="n">
        <v>0</v>
      </c>
      <c r="M167" s="55"/>
      <c r="N167" s="55" t="n">
        <v>0</v>
      </c>
    </row>
    <row r="168" customFormat="false" ht="12.75" hidden="false" customHeight="false" outlineLevel="0" collapsed="false">
      <c r="A168" s="54" t="n">
        <v>41487</v>
      </c>
      <c r="B168" s="55" t="n">
        <v>1632.82235113064</v>
      </c>
      <c r="C168" s="55"/>
      <c r="D168" s="55" t="n">
        <v>0</v>
      </c>
      <c r="E168" s="55"/>
      <c r="F168" s="55" t="n">
        <v>0</v>
      </c>
      <c r="G168" s="55"/>
      <c r="H168" s="55" t="n">
        <v>1632.82235113064</v>
      </c>
      <c r="I168" s="55"/>
      <c r="J168" s="55" t="n">
        <v>0</v>
      </c>
      <c r="K168" s="55"/>
      <c r="L168" s="55" t="n">
        <v>0</v>
      </c>
      <c r="M168" s="55"/>
      <c r="N168" s="55" t="n">
        <v>0</v>
      </c>
    </row>
    <row r="169" customFormat="false" ht="12.75" hidden="false" customHeight="false" outlineLevel="0" collapsed="false">
      <c r="A169" s="54" t="n">
        <v>41518</v>
      </c>
      <c r="B169" s="55" t="n">
        <v>1145.92896987408</v>
      </c>
      <c r="C169" s="55"/>
      <c r="D169" s="55" t="n">
        <v>0</v>
      </c>
      <c r="E169" s="55"/>
      <c r="F169" s="55" t="n">
        <v>0</v>
      </c>
      <c r="G169" s="55"/>
      <c r="H169" s="55" t="n">
        <v>1145.92896987408</v>
      </c>
      <c r="I169" s="55"/>
      <c r="J169" s="55" t="n">
        <v>0</v>
      </c>
      <c r="K169" s="55"/>
      <c r="L169" s="55" t="n">
        <v>0</v>
      </c>
      <c r="M169" s="55"/>
      <c r="N169" s="55" t="n">
        <v>0</v>
      </c>
    </row>
    <row r="170" customFormat="false" ht="12.75" hidden="false" customHeight="false" outlineLevel="0" collapsed="false">
      <c r="A170" s="54" t="n">
        <v>41548</v>
      </c>
      <c r="B170" s="55" t="n">
        <v>1390.56325612836</v>
      </c>
      <c r="C170" s="55"/>
      <c r="D170" s="55" t="n">
        <v>0</v>
      </c>
      <c r="E170" s="55"/>
      <c r="F170" s="55" t="n">
        <v>0</v>
      </c>
      <c r="G170" s="55"/>
      <c r="H170" s="55" t="n">
        <v>1390.56325612836</v>
      </c>
      <c r="I170" s="55"/>
      <c r="J170" s="55" t="n">
        <v>0</v>
      </c>
      <c r="K170" s="55"/>
      <c r="L170" s="55" t="n">
        <v>0</v>
      </c>
      <c r="M170" s="55"/>
      <c r="N170" s="55" t="n">
        <v>0</v>
      </c>
    </row>
    <row r="171" customFormat="false" ht="12.75" hidden="false" customHeight="false" outlineLevel="0" collapsed="false">
      <c r="A171" s="54" t="n">
        <v>41579</v>
      </c>
      <c r="B171" s="55" t="n">
        <v>1176.28850903135</v>
      </c>
      <c r="C171" s="55"/>
      <c r="D171" s="55" t="n">
        <v>0</v>
      </c>
      <c r="E171" s="55"/>
      <c r="F171" s="55" t="n">
        <v>0</v>
      </c>
      <c r="G171" s="55"/>
      <c r="H171" s="55" t="n">
        <v>1176.28850903135</v>
      </c>
      <c r="I171" s="55"/>
      <c r="J171" s="55" t="n">
        <v>0</v>
      </c>
      <c r="K171" s="55"/>
      <c r="L171" s="55" t="n">
        <v>0</v>
      </c>
      <c r="M171" s="55"/>
      <c r="N171" s="55" t="n">
        <v>0</v>
      </c>
    </row>
    <row r="172" customFormat="false" ht="12.75" hidden="false" customHeight="false" outlineLevel="0" collapsed="false">
      <c r="A172" s="54" t="n">
        <v>41609</v>
      </c>
      <c r="B172" s="55" t="n">
        <v>1408.66368955259</v>
      </c>
      <c r="C172" s="55"/>
      <c r="D172" s="55" t="n">
        <v>0</v>
      </c>
      <c r="E172" s="55"/>
      <c r="F172" s="55" t="n">
        <v>0</v>
      </c>
      <c r="G172" s="55"/>
      <c r="H172" s="55" t="n">
        <v>1408.66368955259</v>
      </c>
      <c r="I172" s="55"/>
      <c r="J172" s="55" t="n">
        <v>0</v>
      </c>
      <c r="K172" s="55"/>
      <c r="L172" s="55" t="n">
        <v>0</v>
      </c>
      <c r="M172" s="55"/>
      <c r="N172" s="55" t="n">
        <v>0</v>
      </c>
    </row>
    <row r="173" customFormat="false" ht="12.75" hidden="false" customHeight="false" outlineLevel="0" collapsed="false">
      <c r="A173" s="54" t="n">
        <v>41640</v>
      </c>
      <c r="B173" s="55" t="n">
        <v>1198.08911500932</v>
      </c>
      <c r="C173" s="55"/>
      <c r="D173" s="55" t="n">
        <v>0</v>
      </c>
      <c r="E173" s="55"/>
      <c r="F173" s="55" t="n">
        <v>0</v>
      </c>
      <c r="G173" s="55"/>
      <c r="H173" s="55" t="n">
        <v>1198.08911500932</v>
      </c>
      <c r="I173" s="55"/>
      <c r="J173" s="55" t="n">
        <v>0</v>
      </c>
      <c r="K173" s="55"/>
      <c r="L173" s="55" t="n">
        <v>0</v>
      </c>
      <c r="M173" s="55"/>
      <c r="N173" s="55" t="n">
        <v>0</v>
      </c>
    </row>
    <row r="174" customFormat="false" ht="12.75" hidden="false" customHeight="false" outlineLevel="0" collapsed="false">
      <c r="A174" s="54" t="n">
        <v>41671</v>
      </c>
      <c r="B174" s="55" t="n">
        <v>1097.8067382064</v>
      </c>
      <c r="C174" s="55"/>
      <c r="D174" s="55" t="n">
        <v>0</v>
      </c>
      <c r="E174" s="55"/>
      <c r="F174" s="55" t="n">
        <v>0</v>
      </c>
      <c r="G174" s="55"/>
      <c r="H174" s="55" t="n">
        <v>1097.8067382064</v>
      </c>
      <c r="I174" s="55"/>
      <c r="J174" s="55" t="n">
        <v>0</v>
      </c>
      <c r="K174" s="55"/>
      <c r="L174" s="55" t="n">
        <v>0</v>
      </c>
      <c r="M174" s="55"/>
      <c r="N174" s="55" t="n">
        <v>0</v>
      </c>
    </row>
    <row r="175" customFormat="false" ht="12.75" hidden="false" customHeight="false" outlineLevel="0" collapsed="false">
      <c r="A175" s="54" t="n">
        <v>41699</v>
      </c>
      <c r="B175" s="55" t="n">
        <v>1168.63960229743</v>
      </c>
      <c r="C175" s="55"/>
      <c r="D175" s="55" t="n">
        <v>0</v>
      </c>
      <c r="E175" s="55"/>
      <c r="F175" s="55" t="n">
        <v>0</v>
      </c>
      <c r="G175" s="55"/>
      <c r="H175" s="55" t="n">
        <v>1168.63960229743</v>
      </c>
      <c r="I175" s="55"/>
      <c r="J175" s="55" t="n">
        <v>0</v>
      </c>
      <c r="K175" s="55"/>
      <c r="L175" s="55" t="n">
        <v>0</v>
      </c>
      <c r="M175" s="55"/>
      <c r="N175" s="55" t="n">
        <v>0</v>
      </c>
    </row>
    <row r="176" customFormat="false" ht="12.75" hidden="false" customHeight="false" outlineLevel="0" collapsed="false">
      <c r="A176" s="54" t="n">
        <v>41730</v>
      </c>
      <c r="B176" s="55" t="n">
        <v>1247.72190729035</v>
      </c>
      <c r="C176" s="55"/>
      <c r="D176" s="55" t="n">
        <v>0</v>
      </c>
      <c r="E176" s="55"/>
      <c r="F176" s="55" t="n">
        <v>0</v>
      </c>
      <c r="G176" s="55"/>
      <c r="H176" s="55" t="n">
        <v>1247.72190729035</v>
      </c>
      <c r="I176" s="55"/>
      <c r="J176" s="55" t="n">
        <v>0</v>
      </c>
      <c r="K176" s="55"/>
      <c r="L176" s="55" t="n">
        <v>0</v>
      </c>
      <c r="M176" s="55"/>
      <c r="N176" s="55" t="n">
        <v>0</v>
      </c>
    </row>
    <row r="177" customFormat="false" ht="12.75" hidden="false" customHeight="false" outlineLevel="0" collapsed="false">
      <c r="A177" s="54" t="n">
        <v>41760</v>
      </c>
      <c r="B177" s="55" t="n">
        <v>1014.24977247926</v>
      </c>
      <c r="C177" s="55"/>
      <c r="D177" s="55" t="n">
        <v>0</v>
      </c>
      <c r="E177" s="55"/>
      <c r="F177" s="55" t="n">
        <v>0</v>
      </c>
      <c r="G177" s="55"/>
      <c r="H177" s="55" t="n">
        <v>1014.24977247926</v>
      </c>
      <c r="I177" s="55"/>
      <c r="J177" s="55" t="n">
        <v>0</v>
      </c>
      <c r="K177" s="55"/>
      <c r="L177" s="55" t="n">
        <v>0</v>
      </c>
      <c r="M177" s="55"/>
      <c r="N177" s="55" t="n">
        <v>0</v>
      </c>
    </row>
    <row r="178" customFormat="false" ht="12.75" hidden="false" customHeight="false" outlineLevel="0" collapsed="false">
      <c r="A178" s="54" t="n">
        <v>41791</v>
      </c>
      <c r="B178" s="55" t="n">
        <v>1387.34066627109</v>
      </c>
      <c r="C178" s="55"/>
      <c r="D178" s="55" t="n">
        <v>0</v>
      </c>
      <c r="E178" s="55"/>
      <c r="F178" s="55" t="n">
        <v>0</v>
      </c>
      <c r="G178" s="55"/>
      <c r="H178" s="55" t="n">
        <v>1387.34066627109</v>
      </c>
      <c r="I178" s="55"/>
      <c r="J178" s="55" t="n">
        <v>0</v>
      </c>
      <c r="K178" s="55"/>
      <c r="L178" s="55" t="n">
        <v>0</v>
      </c>
      <c r="M178" s="55"/>
      <c r="N178" s="55" t="n">
        <v>0</v>
      </c>
    </row>
    <row r="179" customFormat="false" ht="12.75" hidden="false" customHeight="false" outlineLevel="0" collapsed="false">
      <c r="A179" s="54" t="n">
        <v>41821</v>
      </c>
      <c r="B179" s="55" t="n">
        <v>837.744834040419</v>
      </c>
      <c r="C179" s="55"/>
      <c r="D179" s="55" t="n">
        <v>0</v>
      </c>
      <c r="E179" s="55"/>
      <c r="F179" s="55" t="n">
        <v>0</v>
      </c>
      <c r="G179" s="55"/>
      <c r="H179" s="55" t="n">
        <v>837.744834040419</v>
      </c>
      <c r="I179" s="55"/>
      <c r="J179" s="55" t="n">
        <v>0</v>
      </c>
      <c r="K179" s="55"/>
      <c r="L179" s="55" t="n">
        <v>0</v>
      </c>
      <c r="M179" s="55"/>
      <c r="N179" s="55" t="n">
        <v>0</v>
      </c>
    </row>
    <row r="180" customFormat="false" ht="12.75" hidden="false" customHeight="false" outlineLevel="0" collapsed="false">
      <c r="A180" s="54" t="n">
        <v>41852</v>
      </c>
      <c r="B180" s="55" t="n">
        <v>1399.96847200942</v>
      </c>
      <c r="C180" s="55"/>
      <c r="D180" s="55" t="n">
        <v>0</v>
      </c>
      <c r="E180" s="55"/>
      <c r="F180" s="55" t="n">
        <v>0</v>
      </c>
      <c r="G180" s="55"/>
      <c r="H180" s="55" t="n">
        <v>1399.96847200942</v>
      </c>
      <c r="I180" s="55"/>
      <c r="J180" s="55" t="n">
        <v>0</v>
      </c>
      <c r="K180" s="55"/>
      <c r="L180" s="55" t="n">
        <v>0</v>
      </c>
      <c r="M180" s="55"/>
      <c r="N180" s="55" t="n">
        <v>0</v>
      </c>
    </row>
    <row r="181" customFormat="false" ht="12.75" hidden="false" customHeight="false" outlineLevel="0" collapsed="false">
      <c r="A181" s="54" t="n">
        <v>41883</v>
      </c>
      <c r="B181" s="55" t="n">
        <v>982.432598922903</v>
      </c>
      <c r="C181" s="55"/>
      <c r="D181" s="55" t="n">
        <v>0</v>
      </c>
      <c r="E181" s="55"/>
      <c r="F181" s="55" t="n">
        <v>0</v>
      </c>
      <c r="G181" s="55"/>
      <c r="H181" s="55" t="n">
        <v>982.432598922903</v>
      </c>
      <c r="I181" s="55"/>
      <c r="J181" s="55" t="n">
        <v>0</v>
      </c>
      <c r="K181" s="55"/>
      <c r="L181" s="55" t="n">
        <v>0</v>
      </c>
      <c r="M181" s="55"/>
      <c r="N181" s="55" t="n">
        <v>0</v>
      </c>
    </row>
    <row r="182" customFormat="false" ht="12.75" hidden="false" customHeight="false" outlineLevel="0" collapsed="false">
      <c r="A182" s="54" t="n">
        <v>41913</v>
      </c>
      <c r="B182" s="55" t="n">
        <v>1191.01933989171</v>
      </c>
      <c r="C182" s="55"/>
      <c r="D182" s="55" t="n">
        <v>0</v>
      </c>
      <c r="E182" s="55"/>
      <c r="F182" s="55" t="n">
        <v>0</v>
      </c>
      <c r="G182" s="55"/>
      <c r="H182" s="55" t="n">
        <v>1191.01933989171</v>
      </c>
      <c r="I182" s="55"/>
      <c r="J182" s="55" t="n">
        <v>0</v>
      </c>
      <c r="K182" s="55"/>
      <c r="L182" s="55" t="n">
        <v>0</v>
      </c>
      <c r="M182" s="55"/>
      <c r="N182" s="55" t="n">
        <v>0</v>
      </c>
    </row>
    <row r="183" customFormat="false" ht="12.75" hidden="false" customHeight="false" outlineLevel="0" collapsed="false">
      <c r="A183" s="54" t="n">
        <v>41944</v>
      </c>
      <c r="B183" s="55" t="n">
        <v>1078.33198540506</v>
      </c>
      <c r="C183" s="55"/>
      <c r="D183" s="55" t="n">
        <v>0</v>
      </c>
      <c r="E183" s="55"/>
      <c r="F183" s="55" t="n">
        <v>0</v>
      </c>
      <c r="G183" s="55"/>
      <c r="H183" s="55" t="n">
        <v>1078.33198540506</v>
      </c>
      <c r="I183" s="55"/>
      <c r="J183" s="55" t="n">
        <v>0</v>
      </c>
      <c r="K183" s="55"/>
      <c r="L183" s="55" t="n">
        <v>0</v>
      </c>
      <c r="M183" s="55"/>
      <c r="N183" s="55" t="n">
        <v>0</v>
      </c>
    </row>
    <row r="184" customFormat="false" ht="12.75" hidden="false" customHeight="false" outlineLevel="0" collapsed="false">
      <c r="A184" s="54" t="n">
        <v>41974</v>
      </c>
      <c r="B184" s="55" t="n">
        <v>1285.73086860738</v>
      </c>
      <c r="C184" s="55"/>
      <c r="D184" s="55" t="n">
        <v>0</v>
      </c>
      <c r="E184" s="55"/>
      <c r="F184" s="55" t="n">
        <v>0</v>
      </c>
      <c r="G184" s="55"/>
      <c r="H184" s="55" t="n">
        <v>1285.73086860738</v>
      </c>
      <c r="I184" s="55"/>
      <c r="J184" s="55" t="n">
        <v>0</v>
      </c>
      <c r="K184" s="55"/>
      <c r="L184" s="55" t="n">
        <v>0</v>
      </c>
      <c r="M184" s="55"/>
      <c r="N184" s="55" t="n">
        <v>0</v>
      </c>
    </row>
    <row r="185" customFormat="false" ht="12.75" hidden="false" customHeight="false" outlineLevel="0" collapsed="false">
      <c r="A185" s="54" t="n">
        <v>42005</v>
      </c>
      <c r="B185" s="55" t="n">
        <v>1089.47756114291</v>
      </c>
      <c r="C185" s="55"/>
      <c r="D185" s="55" t="n">
        <v>0</v>
      </c>
      <c r="E185" s="55"/>
      <c r="F185" s="55" t="n">
        <v>0</v>
      </c>
      <c r="G185" s="55"/>
      <c r="H185" s="55" t="n">
        <v>1089.47756114291</v>
      </c>
      <c r="I185" s="55"/>
      <c r="J185" s="55" t="n">
        <v>0</v>
      </c>
      <c r="K185" s="55"/>
      <c r="L185" s="55" t="n">
        <v>0</v>
      </c>
      <c r="M185" s="55"/>
      <c r="N185" s="55" t="n">
        <v>0</v>
      </c>
    </row>
    <row r="186" customFormat="false" ht="12.75" hidden="false" customHeight="false" outlineLevel="0" collapsed="false">
      <c r="A186" s="54" t="n">
        <v>42036</v>
      </c>
      <c r="B186" s="55" t="n">
        <v>1002.30381837857</v>
      </c>
      <c r="C186" s="55"/>
      <c r="D186" s="55" t="n">
        <v>0</v>
      </c>
      <c r="E186" s="55"/>
      <c r="F186" s="55" t="n">
        <v>0</v>
      </c>
      <c r="G186" s="55"/>
      <c r="H186" s="55" t="n">
        <v>1002.30381837857</v>
      </c>
      <c r="I186" s="55"/>
      <c r="J186" s="55" t="n">
        <v>0</v>
      </c>
      <c r="K186" s="55"/>
      <c r="L186" s="55" t="n">
        <v>0</v>
      </c>
      <c r="M186" s="55"/>
      <c r="N186" s="55" t="n">
        <v>0</v>
      </c>
    </row>
    <row r="187" customFormat="false" ht="12.75" hidden="false" customHeight="false" outlineLevel="0" collapsed="false">
      <c r="A187" s="54" t="n">
        <v>42064</v>
      </c>
      <c r="B187" s="55" t="n">
        <v>1070.56774406615</v>
      </c>
      <c r="C187" s="55"/>
      <c r="D187" s="55" t="n">
        <v>0</v>
      </c>
      <c r="E187" s="55"/>
      <c r="F187" s="55" t="n">
        <v>0</v>
      </c>
      <c r="G187" s="55"/>
      <c r="H187" s="55" t="n">
        <v>1070.56774406615</v>
      </c>
      <c r="I187" s="55"/>
      <c r="J187" s="55" t="n">
        <v>0</v>
      </c>
      <c r="K187" s="55"/>
      <c r="L187" s="55" t="n">
        <v>0</v>
      </c>
      <c r="M187" s="55"/>
      <c r="N187" s="55" t="n">
        <v>0</v>
      </c>
    </row>
    <row r="188" customFormat="false" ht="12.75" hidden="false" customHeight="false" outlineLevel="0" collapsed="false">
      <c r="A188" s="54" t="n">
        <v>42095</v>
      </c>
      <c r="B188" s="55" t="n">
        <v>1146.8997883396</v>
      </c>
      <c r="C188" s="55"/>
      <c r="D188" s="55" t="n">
        <v>0</v>
      </c>
      <c r="E188" s="55"/>
      <c r="F188" s="55" t="n">
        <v>0</v>
      </c>
      <c r="G188" s="55"/>
      <c r="H188" s="55" t="n">
        <v>1146.8997883396</v>
      </c>
      <c r="I188" s="55"/>
      <c r="J188" s="55" t="n">
        <v>0</v>
      </c>
      <c r="K188" s="55"/>
      <c r="L188" s="55" t="n">
        <v>0</v>
      </c>
      <c r="M188" s="55"/>
      <c r="N188" s="55" t="n">
        <v>0</v>
      </c>
    </row>
    <row r="189" customFormat="false" ht="12.75" hidden="false" customHeight="false" outlineLevel="0" collapsed="false">
      <c r="A189" s="54" t="n">
        <v>42125</v>
      </c>
      <c r="B189" s="55" t="n">
        <v>932.37922322671</v>
      </c>
      <c r="C189" s="55"/>
      <c r="D189" s="55" t="n">
        <v>0</v>
      </c>
      <c r="E189" s="55"/>
      <c r="F189" s="55" t="n">
        <v>0</v>
      </c>
      <c r="G189" s="55"/>
      <c r="H189" s="55" t="n">
        <v>932.37922322671</v>
      </c>
      <c r="I189" s="55"/>
      <c r="J189" s="55" t="n">
        <v>0</v>
      </c>
      <c r="K189" s="55"/>
      <c r="L189" s="55" t="n">
        <v>0</v>
      </c>
      <c r="M189" s="55"/>
      <c r="N189" s="55" t="n">
        <v>0</v>
      </c>
    </row>
    <row r="190" customFormat="false" ht="12.75" hidden="false" customHeight="false" outlineLevel="0" collapsed="false">
      <c r="A190" s="54" t="n">
        <v>42156</v>
      </c>
      <c r="B190" s="55" t="n">
        <v>1274.70871839857</v>
      </c>
      <c r="C190" s="55"/>
      <c r="D190" s="55" t="n">
        <v>0</v>
      </c>
      <c r="E190" s="55"/>
      <c r="F190" s="55" t="n">
        <v>0</v>
      </c>
      <c r="G190" s="55"/>
      <c r="H190" s="55" t="n">
        <v>1274.70871839857</v>
      </c>
      <c r="I190" s="55"/>
      <c r="J190" s="55" t="n">
        <v>0</v>
      </c>
      <c r="K190" s="55"/>
      <c r="L190" s="55" t="n">
        <v>0</v>
      </c>
      <c r="M190" s="55"/>
      <c r="N190" s="55" t="n">
        <v>0</v>
      </c>
    </row>
    <row r="191" customFormat="false" ht="12.75" hidden="false" customHeight="false" outlineLevel="0" collapsed="false">
      <c r="A191" s="54" t="n">
        <v>42186</v>
      </c>
      <c r="B191" s="55" t="n">
        <v>769.327667610271</v>
      </c>
      <c r="C191" s="55"/>
      <c r="D191" s="55" t="n">
        <v>0</v>
      </c>
      <c r="E191" s="55"/>
      <c r="F191" s="55" t="n">
        <v>0</v>
      </c>
      <c r="G191" s="55"/>
      <c r="H191" s="55" t="n">
        <v>769.327667610271</v>
      </c>
      <c r="I191" s="55"/>
      <c r="J191" s="55" t="n">
        <v>0</v>
      </c>
      <c r="K191" s="55"/>
      <c r="L191" s="55" t="n">
        <v>0</v>
      </c>
      <c r="M191" s="55"/>
      <c r="N191" s="55" t="n">
        <v>0</v>
      </c>
    </row>
    <row r="192" customFormat="false" ht="12.75" hidden="false" customHeight="false" outlineLevel="0" collapsed="false">
      <c r="A192" s="54" t="n">
        <v>42217</v>
      </c>
      <c r="B192" s="55" t="n">
        <v>1284.90133940648</v>
      </c>
      <c r="C192" s="55"/>
      <c r="D192" s="55" t="n">
        <v>0</v>
      </c>
      <c r="E192" s="55"/>
      <c r="F192" s="55" t="n">
        <v>0</v>
      </c>
      <c r="G192" s="55"/>
      <c r="H192" s="55" t="n">
        <v>1284.90133940648</v>
      </c>
      <c r="I192" s="55"/>
      <c r="J192" s="55" t="n">
        <v>0</v>
      </c>
      <c r="K192" s="55"/>
      <c r="L192" s="55" t="n">
        <v>0</v>
      </c>
      <c r="M192" s="55"/>
      <c r="N192" s="55" t="n">
        <v>0</v>
      </c>
    </row>
    <row r="193" customFormat="false" ht="12.75" hidden="false" customHeight="false" outlineLevel="0" collapsed="false">
      <c r="A193" s="54" t="n">
        <v>42248</v>
      </c>
      <c r="B193" s="55" t="n">
        <v>901.612762346555</v>
      </c>
      <c r="C193" s="55"/>
      <c r="D193" s="55" t="n">
        <v>0</v>
      </c>
      <c r="E193" s="55"/>
      <c r="F193" s="55" t="n">
        <v>0</v>
      </c>
      <c r="G193" s="55"/>
      <c r="H193" s="55" t="n">
        <v>901.612762346555</v>
      </c>
      <c r="I193" s="55"/>
      <c r="J193" s="55" t="n">
        <v>0</v>
      </c>
      <c r="K193" s="55"/>
      <c r="L193" s="55" t="n">
        <v>0</v>
      </c>
      <c r="M193" s="55"/>
      <c r="N193" s="55" t="n">
        <v>0</v>
      </c>
    </row>
    <row r="194" customFormat="false" ht="12.75" hidden="false" customHeight="false" outlineLevel="0" collapsed="false">
      <c r="A194" s="54" t="n">
        <v>42278</v>
      </c>
      <c r="B194" s="55" t="n">
        <v>1092.7418318454</v>
      </c>
      <c r="C194" s="55"/>
      <c r="D194" s="55" t="n">
        <v>0</v>
      </c>
      <c r="E194" s="55"/>
      <c r="F194" s="55" t="n">
        <v>0</v>
      </c>
      <c r="G194" s="55"/>
      <c r="H194" s="55" t="n">
        <v>1092.7418318454</v>
      </c>
      <c r="I194" s="55"/>
      <c r="J194" s="55" t="n">
        <v>0</v>
      </c>
      <c r="K194" s="55"/>
      <c r="L194" s="55" t="n">
        <v>0</v>
      </c>
      <c r="M194" s="55"/>
      <c r="N194" s="55" t="n">
        <v>0</v>
      </c>
    </row>
    <row r="195" customFormat="false" ht="12.75" hidden="false" customHeight="false" outlineLevel="0" collapsed="false">
      <c r="A195" s="54" t="n">
        <v>42309</v>
      </c>
      <c r="B195" s="55" t="n">
        <v>904.410139347797</v>
      </c>
      <c r="C195" s="55"/>
      <c r="D195" s="55" t="n">
        <v>0</v>
      </c>
      <c r="E195" s="55"/>
      <c r="F195" s="55" t="n">
        <v>0</v>
      </c>
      <c r="G195" s="55"/>
      <c r="H195" s="55" t="n">
        <v>904.410139347797</v>
      </c>
      <c r="I195" s="55"/>
      <c r="J195" s="55" t="n">
        <v>0</v>
      </c>
      <c r="K195" s="55"/>
      <c r="L195" s="55" t="n">
        <v>0</v>
      </c>
      <c r="M195" s="55"/>
      <c r="N195" s="55" t="n">
        <v>0</v>
      </c>
    </row>
    <row r="196" customFormat="false" ht="12.75" hidden="false" customHeight="false" outlineLevel="0" collapsed="false">
      <c r="A196" s="54" t="n">
        <v>42339</v>
      </c>
      <c r="B196" s="55" t="n">
        <v>1051.91997085197</v>
      </c>
      <c r="C196" s="55"/>
      <c r="D196" s="55" t="n">
        <v>0</v>
      </c>
      <c r="E196" s="55"/>
      <c r="F196" s="55" t="n">
        <v>0</v>
      </c>
      <c r="G196" s="55"/>
      <c r="H196" s="55" t="n">
        <v>1051.91997085197</v>
      </c>
      <c r="I196" s="55"/>
      <c r="J196" s="55" t="n">
        <v>0</v>
      </c>
      <c r="K196" s="55"/>
      <c r="L196" s="55" t="n">
        <v>0</v>
      </c>
      <c r="M196" s="55"/>
      <c r="N196" s="55" t="n">
        <v>0</v>
      </c>
    </row>
    <row r="197" customFormat="false" ht="12.75" hidden="false" customHeight="false" outlineLevel="0" collapsed="false">
      <c r="A197" s="54" t="n">
        <v>42370</v>
      </c>
      <c r="B197" s="55" t="n">
        <v>872.276374848147</v>
      </c>
      <c r="C197" s="55"/>
      <c r="D197" s="55" t="n">
        <v>0</v>
      </c>
      <c r="E197" s="55"/>
      <c r="F197" s="55" t="n">
        <v>0</v>
      </c>
      <c r="G197" s="55"/>
      <c r="H197" s="55" t="n">
        <v>872.276374848147</v>
      </c>
      <c r="I197" s="55"/>
      <c r="J197" s="55" t="n">
        <v>0</v>
      </c>
      <c r="K197" s="55"/>
      <c r="L197" s="55" t="n">
        <v>0</v>
      </c>
      <c r="M197" s="55"/>
      <c r="N197" s="55" t="n">
        <v>0</v>
      </c>
    </row>
    <row r="198" customFormat="false" ht="12.75" hidden="false" customHeight="false" outlineLevel="0" collapsed="false">
      <c r="A198" s="54" t="n">
        <v>42401</v>
      </c>
      <c r="B198" s="55" t="n">
        <v>0</v>
      </c>
      <c r="C198" s="55"/>
      <c r="D198" s="55" t="n">
        <v>0</v>
      </c>
      <c r="E198" s="55"/>
      <c r="F198" s="55" t="n">
        <v>0</v>
      </c>
      <c r="G198" s="55"/>
      <c r="H198" s="55" t="n">
        <v>0</v>
      </c>
      <c r="I198" s="55"/>
      <c r="J198" s="55" t="n">
        <v>0</v>
      </c>
      <c r="K198" s="55"/>
      <c r="L198" s="55" t="n">
        <v>0</v>
      </c>
      <c r="M198" s="55"/>
      <c r="N198" s="55" t="n">
        <v>0</v>
      </c>
    </row>
    <row r="199" customFormat="false" ht="12.75" hidden="false" customHeight="false" outlineLevel="0" collapsed="false">
      <c r="A199" s="54" t="n">
        <v>42430</v>
      </c>
      <c r="B199" s="55" t="n">
        <v>0</v>
      </c>
      <c r="C199" s="55"/>
      <c r="D199" s="55" t="n">
        <v>0</v>
      </c>
      <c r="E199" s="55"/>
      <c r="F199" s="55" t="n">
        <v>0</v>
      </c>
      <c r="G199" s="55"/>
      <c r="H199" s="55" t="n">
        <v>0</v>
      </c>
      <c r="I199" s="55"/>
      <c r="J199" s="55" t="n">
        <v>0</v>
      </c>
      <c r="K199" s="55"/>
      <c r="L199" s="55" t="n">
        <v>0</v>
      </c>
      <c r="M199" s="55"/>
      <c r="N199" s="55" t="n">
        <v>0</v>
      </c>
    </row>
    <row r="200" customFormat="false" ht="12.75" hidden="false" customHeight="false" outlineLevel="0" collapsed="false">
      <c r="A200" s="54" t="n">
        <v>42461</v>
      </c>
      <c r="B200" s="55" t="n">
        <v>0</v>
      </c>
      <c r="C200" s="55"/>
      <c r="D200" s="55" t="n">
        <v>0</v>
      </c>
      <c r="E200" s="55"/>
      <c r="F200" s="55" t="n">
        <v>0</v>
      </c>
      <c r="G200" s="55"/>
      <c r="H200" s="55" t="n">
        <v>0</v>
      </c>
      <c r="I200" s="55"/>
      <c r="J200" s="55" t="n">
        <v>0</v>
      </c>
      <c r="K200" s="55"/>
      <c r="L200" s="55" t="n">
        <v>0</v>
      </c>
      <c r="M200" s="55"/>
      <c r="N200" s="55" t="n">
        <v>0</v>
      </c>
    </row>
    <row r="201" customFormat="false" ht="12.75" hidden="false" customHeight="false" outlineLevel="0" collapsed="false">
      <c r="A201" s="54" t="n">
        <v>42491</v>
      </c>
      <c r="B201" s="55" t="n">
        <v>0</v>
      </c>
      <c r="C201" s="55"/>
      <c r="D201" s="55" t="n">
        <v>0</v>
      </c>
      <c r="E201" s="55"/>
      <c r="F201" s="55" t="n">
        <v>0</v>
      </c>
      <c r="G201" s="55"/>
      <c r="H201" s="55" t="n">
        <v>0</v>
      </c>
      <c r="I201" s="55"/>
      <c r="J201" s="55" t="n">
        <v>0</v>
      </c>
      <c r="K201" s="55"/>
      <c r="L201" s="55" t="n">
        <v>0</v>
      </c>
      <c r="M201" s="55"/>
      <c r="N201" s="55" t="n">
        <v>0</v>
      </c>
    </row>
    <row r="202" customFormat="false" ht="12.75" hidden="false" customHeight="false" outlineLevel="0" collapsed="false">
      <c r="A202" s="54" t="n">
        <v>42522</v>
      </c>
      <c r="B202" s="55" t="n">
        <v>0</v>
      </c>
      <c r="C202" s="55"/>
      <c r="D202" s="55" t="n">
        <v>0</v>
      </c>
      <c r="E202" s="55"/>
      <c r="F202" s="55" t="n">
        <v>0</v>
      </c>
      <c r="G202" s="55"/>
      <c r="H202" s="55" t="n">
        <v>0</v>
      </c>
      <c r="I202" s="55"/>
      <c r="J202" s="55" t="n">
        <v>0</v>
      </c>
      <c r="K202" s="55"/>
      <c r="L202" s="55" t="n">
        <v>0</v>
      </c>
      <c r="M202" s="55"/>
      <c r="N202" s="55" t="n">
        <v>0</v>
      </c>
    </row>
    <row r="203" customFormat="false" ht="12.75" hidden="false" customHeight="false" outlineLevel="0" collapsed="false">
      <c r="A203" s="54" t="n">
        <v>42552</v>
      </c>
      <c r="B203" s="55" t="n">
        <v>0</v>
      </c>
      <c r="C203" s="55"/>
      <c r="D203" s="55" t="n">
        <v>0</v>
      </c>
      <c r="E203" s="55"/>
      <c r="F203" s="55" t="n">
        <v>0</v>
      </c>
      <c r="G203" s="55"/>
      <c r="H203" s="55" t="n">
        <v>0</v>
      </c>
      <c r="I203" s="55"/>
      <c r="J203" s="55" t="n">
        <v>0</v>
      </c>
      <c r="K203" s="55"/>
      <c r="L203" s="55" t="n">
        <v>0</v>
      </c>
      <c r="M203" s="55"/>
      <c r="N203" s="55" t="n">
        <v>0</v>
      </c>
    </row>
    <row r="204" customFormat="false" ht="12.75" hidden="false" customHeight="false" outlineLevel="0" collapsed="false">
      <c r="A204" s="54" t="n">
        <v>42583</v>
      </c>
      <c r="B204" s="55" t="n">
        <v>0</v>
      </c>
      <c r="C204" s="55"/>
      <c r="D204" s="55" t="n">
        <v>0</v>
      </c>
      <c r="E204" s="55"/>
      <c r="F204" s="55" t="n">
        <v>0</v>
      </c>
      <c r="G204" s="55"/>
      <c r="H204" s="55" t="n">
        <v>0</v>
      </c>
      <c r="I204" s="55"/>
      <c r="J204" s="55" t="n">
        <v>0</v>
      </c>
      <c r="K204" s="55"/>
      <c r="L204" s="55" t="n">
        <v>0</v>
      </c>
      <c r="M204" s="55"/>
      <c r="N204" s="55" t="n">
        <v>0</v>
      </c>
    </row>
    <row r="205" customFormat="false" ht="12.75" hidden="false" customHeight="false" outlineLevel="0" collapsed="false">
      <c r="A205" s="54" t="n">
        <v>42614</v>
      </c>
      <c r="B205" s="55" t="n">
        <v>0</v>
      </c>
      <c r="C205" s="55"/>
      <c r="D205" s="55" t="n">
        <v>0</v>
      </c>
      <c r="E205" s="55"/>
      <c r="F205" s="55" t="n">
        <v>0</v>
      </c>
      <c r="G205" s="55"/>
      <c r="H205" s="55" t="n">
        <v>0</v>
      </c>
      <c r="I205" s="55"/>
      <c r="J205" s="55" t="n">
        <v>0</v>
      </c>
      <c r="K205" s="55"/>
      <c r="L205" s="55" t="n">
        <v>0</v>
      </c>
      <c r="M205" s="55"/>
      <c r="N205" s="55" t="n">
        <v>0</v>
      </c>
    </row>
    <row r="206" customFormat="false" ht="12.75" hidden="false" customHeight="false" outlineLevel="0" collapsed="false">
      <c r="A206" s="54" t="n">
        <v>42644</v>
      </c>
      <c r="B206" s="55" t="n">
        <v>0</v>
      </c>
      <c r="C206" s="55"/>
      <c r="D206" s="55" t="n">
        <v>0</v>
      </c>
      <c r="E206" s="55"/>
      <c r="F206" s="55" t="n">
        <v>0</v>
      </c>
      <c r="G206" s="55"/>
      <c r="H206" s="55" t="n">
        <v>0</v>
      </c>
      <c r="I206" s="55"/>
      <c r="J206" s="55" t="n">
        <v>0</v>
      </c>
      <c r="K206" s="55"/>
      <c r="L206" s="55" t="n">
        <v>0</v>
      </c>
      <c r="M206" s="55"/>
      <c r="N206" s="55" t="n">
        <v>0</v>
      </c>
    </row>
    <row r="207" customFormat="false" ht="12.75" hidden="false" customHeight="false" outlineLevel="0" collapsed="false">
      <c r="A207" s="54" t="n">
        <v>42675</v>
      </c>
      <c r="B207" s="55" t="n">
        <v>0</v>
      </c>
      <c r="C207" s="55"/>
      <c r="D207" s="55" t="n">
        <v>0</v>
      </c>
      <c r="E207" s="55"/>
      <c r="F207" s="55" t="n">
        <v>0</v>
      </c>
      <c r="G207" s="55"/>
      <c r="H207" s="55" t="n">
        <v>0</v>
      </c>
      <c r="I207" s="55"/>
      <c r="J207" s="55" t="n">
        <v>0</v>
      </c>
      <c r="K207" s="55"/>
      <c r="L207" s="55" t="n">
        <v>0</v>
      </c>
      <c r="M207" s="55"/>
      <c r="N207" s="55" t="n">
        <v>0</v>
      </c>
    </row>
    <row r="208" customFormat="false" ht="12.75" hidden="false" customHeight="false" outlineLevel="0" collapsed="false">
      <c r="A208" s="54" t="n">
        <v>42705</v>
      </c>
      <c r="B208" s="55" t="n">
        <v>0</v>
      </c>
      <c r="C208" s="55"/>
      <c r="D208" s="55" t="n">
        <v>0</v>
      </c>
      <c r="E208" s="55"/>
      <c r="F208" s="55" t="n">
        <v>0</v>
      </c>
      <c r="G208" s="55"/>
      <c r="H208" s="55" t="n">
        <v>0</v>
      </c>
      <c r="I208" s="55"/>
      <c r="J208" s="55" t="n">
        <v>0</v>
      </c>
      <c r="K208" s="55"/>
      <c r="L208" s="55" t="n">
        <v>0</v>
      </c>
      <c r="M208" s="55"/>
      <c r="N208" s="55" t="n">
        <v>0</v>
      </c>
    </row>
    <row r="209" customFormat="false" ht="12.75" hidden="false" customHeight="false" outlineLevel="0" collapsed="false"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</row>
    <row r="210" customFormat="false" ht="12.75" hidden="false" customHeight="false" outlineLevel="0" collapsed="false"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</row>
    <row r="211" customFormat="false" ht="12.75" hidden="false" customHeight="false" outlineLevel="0" collapsed="false"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</row>
    <row r="212" customFormat="false" ht="12.75" hidden="false" customHeight="false" outlineLevel="0" collapsed="false"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</row>
    <row r="213" customFormat="false" ht="12.75" hidden="false" customHeight="false" outlineLevel="0" collapsed="false"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</row>
    <row r="214" customFormat="false" ht="12.75" hidden="false" customHeight="false" outlineLevel="0" collapsed="false"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</row>
    <row r="215" customFormat="false" ht="12.75" hidden="false" customHeight="false" outlineLevel="0" collapsed="false"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</row>
    <row r="216" customFormat="false" ht="12.75" hidden="false" customHeight="false" outlineLevel="0" collapsed="false"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</row>
    <row r="217" customFormat="false" ht="12.75" hidden="false" customHeight="false" outlineLevel="0" collapsed="false"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</row>
    <row r="218" customFormat="false" ht="12.75" hidden="false" customHeight="false" outlineLevel="0" collapsed="false"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</row>
    <row r="219" customFormat="false" ht="12.75" hidden="false" customHeight="false" outlineLevel="0" collapsed="false"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</row>
    <row r="220" customFormat="false" ht="12.75" hidden="false" customHeight="false" outlineLevel="0" collapsed="false"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</row>
    <row r="221" customFormat="false" ht="12.75" hidden="false" customHeight="false" outlineLevel="0" collapsed="false"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</row>
    <row r="222" customFormat="false" ht="12.75" hidden="false" customHeight="false" outlineLevel="0" collapsed="false"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</row>
    <row r="223" customFormat="false" ht="12.75" hidden="false" customHeight="false" outlineLevel="0" collapsed="false"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</row>
    <row r="224" customFormat="false" ht="12.75" hidden="false" customHeight="false" outlineLevel="0" collapsed="false"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</row>
    <row r="225" customFormat="false" ht="12.75" hidden="false" customHeight="false" outlineLevel="0" collapsed="false"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</row>
    <row r="226" customFormat="false" ht="12.75" hidden="false" customHeight="false" outlineLevel="0" collapsed="false"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</row>
    <row r="227" customFormat="false" ht="12.75" hidden="false" customHeight="false" outlineLevel="0" collapsed="false"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</row>
    <row r="228" customFormat="false" ht="12.75" hidden="false" customHeight="false" outlineLevel="0" collapsed="false"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</row>
    <row r="229" customFormat="false" ht="12.75" hidden="false" customHeight="false" outlineLevel="0" collapsed="false"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</row>
    <row r="230" customFormat="false" ht="12.75" hidden="false" customHeight="false" outlineLevel="0" collapsed="false"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</row>
    <row r="231" customFormat="false" ht="12.75" hidden="false" customHeight="false" outlineLevel="0" collapsed="false"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</row>
    <row r="232" customFormat="false" ht="12.75" hidden="false" customHeight="false" outlineLevel="0" collapsed="false"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</row>
    <row r="233" customFormat="false" ht="12.75" hidden="false" customHeight="false" outlineLevel="0" collapsed="false"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</row>
    <row r="234" customFormat="false" ht="12.75" hidden="false" customHeight="false" outlineLevel="0" collapsed="false"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</row>
    <row r="235" customFormat="false" ht="12.75" hidden="false" customHeight="false" outlineLevel="0" collapsed="false"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</row>
    <row r="236" customFormat="false" ht="12.75" hidden="false" customHeight="false" outlineLevel="0" collapsed="false"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</row>
    <row r="237" customFormat="false" ht="12.75" hidden="false" customHeight="false" outlineLevel="0" collapsed="false"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</row>
    <row r="238" customFormat="false" ht="12.75" hidden="false" customHeight="false" outlineLevel="0" collapsed="false"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</row>
    <row r="239" customFormat="false" ht="12.75" hidden="false" customHeight="false" outlineLevel="0" collapsed="false"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</row>
    <row r="240" customFormat="false" ht="12.75" hidden="false" customHeight="false" outlineLevel="0" collapsed="false"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</row>
    <row r="241" customFormat="false" ht="12.75" hidden="false" customHeight="false" outlineLevel="0" collapsed="false"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</row>
    <row r="242" customFormat="false" ht="12.75" hidden="false" customHeight="false" outlineLevel="0" collapsed="false"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</row>
    <row r="243" customFormat="false" ht="12.75" hidden="false" customHeight="false" outlineLevel="0" collapsed="false"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</row>
    <row r="244" customFormat="false" ht="12.75" hidden="false" customHeight="false" outlineLevel="0" collapsed="false"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</row>
    <row r="245" customFormat="false" ht="12.75" hidden="false" customHeight="false" outlineLevel="0" collapsed="false"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</row>
    <row r="246" customFormat="false" ht="12.75" hidden="false" customHeight="false" outlineLevel="0" collapsed="false"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</row>
    <row r="247" customFormat="false" ht="12.75" hidden="false" customHeight="false" outlineLevel="0" collapsed="false"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</row>
    <row r="248" customFormat="false" ht="12.75" hidden="false" customHeight="false" outlineLevel="0" collapsed="false"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</row>
    <row r="249" customFormat="false" ht="12.75" hidden="false" customHeight="false" outlineLevel="0" collapsed="false"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</row>
    <row r="250" customFormat="false" ht="12.75" hidden="false" customHeight="false" outlineLevel="0" collapsed="false"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</row>
    <row r="251" customFormat="false" ht="12.75" hidden="false" customHeight="false" outlineLevel="0" collapsed="false"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</row>
    <row r="252" customFormat="false" ht="12.75" hidden="false" customHeight="false" outlineLevel="0" collapsed="false"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</row>
    <row r="253" customFormat="false" ht="12.75" hidden="false" customHeight="false" outlineLevel="0" collapsed="false"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</row>
    <row r="254" customFormat="false" ht="12.75" hidden="false" customHeight="false" outlineLevel="0" collapsed="false"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</row>
    <row r="255" customFormat="false" ht="12.75" hidden="false" customHeight="false" outlineLevel="0" collapsed="false"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</row>
    <row r="256" customFormat="false" ht="12.75" hidden="false" customHeight="false" outlineLevel="0" collapsed="false"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</row>
    <row r="257" customFormat="false" ht="12.75" hidden="false" customHeight="false" outlineLevel="0" collapsed="false"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</row>
    <row r="258" customFormat="false" ht="12.75" hidden="false" customHeight="false" outlineLevel="0" collapsed="false"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</row>
    <row r="259" customFormat="false" ht="12.75" hidden="false" customHeight="false" outlineLevel="0" collapsed="false"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</row>
    <row r="260" customFormat="false" ht="12.75" hidden="false" customHeight="false" outlineLevel="0" collapsed="false"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</row>
    <row r="261" customFormat="false" ht="12.75" hidden="false" customHeight="false" outlineLevel="0" collapsed="false"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</row>
    <row r="262" customFormat="false" ht="12.75" hidden="false" customHeight="false" outlineLevel="0" collapsed="false"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</row>
    <row r="263" customFormat="false" ht="12.75" hidden="false" customHeight="false" outlineLevel="0" collapsed="false"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</row>
    <row r="264" customFormat="false" ht="12.75" hidden="false" customHeight="false" outlineLevel="0" collapsed="false"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</row>
    <row r="265" customFormat="false" ht="12.75" hidden="false" customHeight="false" outlineLevel="0" collapsed="false"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</row>
    <row r="266" customFormat="false" ht="12.75" hidden="false" customHeight="false" outlineLevel="0" collapsed="false"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</row>
    <row r="267" customFormat="false" ht="12.75" hidden="false" customHeight="false" outlineLevel="0" collapsed="false"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</row>
    <row r="268" customFormat="false" ht="12.75" hidden="false" customHeight="false" outlineLevel="0" collapsed="false"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</row>
    <row r="269" customFormat="false" ht="12.75" hidden="false" customHeight="false" outlineLevel="0" collapsed="false"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</row>
    <row r="270" customFormat="false" ht="12.75" hidden="false" customHeight="false" outlineLevel="0" collapsed="false"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</row>
    <row r="271" customFormat="false" ht="12.75" hidden="false" customHeight="false" outlineLevel="0" collapsed="false"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</row>
    <row r="272" customFormat="false" ht="12.75" hidden="false" customHeight="false" outlineLevel="0" collapsed="false"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</row>
    <row r="273" customFormat="false" ht="12.75" hidden="false" customHeight="false" outlineLevel="0" collapsed="false"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</row>
    <row r="274" customFormat="false" ht="12.75" hidden="false" customHeight="false" outlineLevel="0" collapsed="false"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</row>
    <row r="275" customFormat="false" ht="12.75" hidden="false" customHeight="false" outlineLevel="0" collapsed="false"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</row>
    <row r="276" customFormat="false" ht="12.75" hidden="false" customHeight="false" outlineLevel="0" collapsed="false"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</row>
    <row r="277" customFormat="false" ht="12.75" hidden="false" customHeight="false" outlineLevel="0" collapsed="false"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</row>
    <row r="278" customFormat="false" ht="12.75" hidden="false" customHeight="false" outlineLevel="0" collapsed="false"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</row>
    <row r="279" customFormat="false" ht="12.75" hidden="false" customHeight="false" outlineLevel="0" collapsed="false"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</row>
    <row r="280" customFormat="false" ht="12.75" hidden="false" customHeight="false" outlineLevel="0" collapsed="false"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</row>
    <row r="281" customFormat="false" ht="12.75" hidden="false" customHeight="false" outlineLevel="0" collapsed="false"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</row>
    <row r="282" customFormat="false" ht="12.75" hidden="false" customHeight="false" outlineLevel="0" collapsed="false"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</row>
    <row r="283" customFormat="false" ht="12.75" hidden="false" customHeight="false" outlineLevel="0" collapsed="false"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</row>
    <row r="284" customFormat="false" ht="12.75" hidden="false" customHeight="false" outlineLevel="0" collapsed="false"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</row>
    <row r="285" customFormat="false" ht="12.75" hidden="false" customHeight="false" outlineLevel="0" collapsed="false"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</row>
    <row r="286" customFormat="false" ht="12.75" hidden="false" customHeight="false" outlineLevel="0" collapsed="false"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</row>
    <row r="287" customFormat="false" ht="12.75" hidden="false" customHeight="false" outlineLevel="0" collapsed="false"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</row>
    <row r="288" customFormat="false" ht="12.75" hidden="false" customHeight="false" outlineLevel="0" collapsed="false"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</row>
    <row r="289" customFormat="false" ht="12.75" hidden="false" customHeight="false" outlineLevel="0" collapsed="false"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</row>
    <row r="290" customFormat="false" ht="12.75" hidden="false" customHeight="false" outlineLevel="0" collapsed="false"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</row>
    <row r="291" customFormat="false" ht="12.75" hidden="false" customHeight="false" outlineLevel="0" collapsed="false"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</row>
    <row r="292" customFormat="false" ht="12.75" hidden="false" customHeight="false" outlineLevel="0" collapsed="false"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</row>
    <row r="293" customFormat="false" ht="12.75" hidden="false" customHeight="false" outlineLevel="0" collapsed="false"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</row>
    <row r="294" customFormat="false" ht="12.75" hidden="false" customHeight="false" outlineLevel="0" collapsed="false"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</row>
    <row r="295" customFormat="false" ht="12.75" hidden="false" customHeight="false" outlineLevel="0" collapsed="false"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</row>
    <row r="296" customFormat="false" ht="12.75" hidden="false" customHeight="false" outlineLevel="0" collapsed="false"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</row>
    <row r="297" customFormat="false" ht="12.75" hidden="false" customHeight="false" outlineLevel="0" collapsed="false"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</row>
    <row r="298" customFormat="false" ht="12.75" hidden="false" customHeight="false" outlineLevel="0" collapsed="false"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</row>
    <row r="299" customFormat="false" ht="12.75" hidden="false" customHeight="false" outlineLevel="0" collapsed="false"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</row>
    <row r="300" customFormat="false" ht="12.75" hidden="false" customHeight="false" outlineLevel="0" collapsed="false"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</row>
    <row r="301" customFormat="false" ht="12.75" hidden="false" customHeight="false" outlineLevel="0" collapsed="false"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</row>
    <row r="302" customFormat="false" ht="12.75" hidden="false" customHeight="false" outlineLevel="0" collapsed="false"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</row>
    <row r="303" customFormat="false" ht="12.75" hidden="false" customHeight="false" outlineLevel="0" collapsed="false"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</row>
    <row r="304" customFormat="false" ht="12.75" hidden="false" customHeight="false" outlineLevel="0" collapsed="false"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</row>
    <row r="305" customFormat="false" ht="12.75" hidden="false" customHeight="false" outlineLevel="0" collapsed="false"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</row>
    <row r="306" customFormat="false" ht="12.75" hidden="false" customHeight="false" outlineLevel="0" collapsed="false"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</row>
    <row r="307" customFormat="false" ht="12.75" hidden="false" customHeight="false" outlineLevel="0" collapsed="false"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</row>
    <row r="308" customFormat="false" ht="12.75" hidden="false" customHeight="false" outlineLevel="0" collapsed="false"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</row>
    <row r="309" customFormat="false" ht="12.75" hidden="false" customHeight="false" outlineLevel="0" collapsed="false"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</row>
    <row r="310" customFormat="false" ht="12.75" hidden="false" customHeight="false" outlineLevel="0" collapsed="false"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</row>
    <row r="311" customFormat="false" ht="12.75" hidden="false" customHeight="false" outlineLevel="0" collapsed="false"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</row>
    <row r="312" customFormat="false" ht="12.75" hidden="false" customHeight="false" outlineLevel="0" collapsed="false"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</row>
    <row r="313" customFormat="false" ht="12.75" hidden="false" customHeight="false" outlineLevel="0" collapsed="false"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</row>
    <row r="314" customFormat="false" ht="12.75" hidden="false" customHeight="false" outlineLevel="0" collapsed="false"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</row>
    <row r="315" customFormat="false" ht="12.75" hidden="false" customHeight="false" outlineLevel="0" collapsed="false"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</row>
    <row r="316" customFormat="false" ht="12.75" hidden="false" customHeight="false" outlineLevel="0" collapsed="false"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</row>
    <row r="317" customFormat="false" ht="12.75" hidden="false" customHeight="false" outlineLevel="0" collapsed="false"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</row>
    <row r="318" customFormat="false" ht="12.75" hidden="false" customHeight="false" outlineLevel="0" collapsed="false"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</row>
    <row r="319" customFormat="false" ht="12.75" hidden="false" customHeight="false" outlineLevel="0" collapsed="false"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</row>
    <row r="320" customFormat="false" ht="12.75" hidden="false" customHeight="false" outlineLevel="0" collapsed="false"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</row>
    <row r="321" customFormat="false" ht="12.75" hidden="false" customHeight="false" outlineLevel="0" collapsed="false"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</row>
    <row r="322" customFormat="false" ht="12.75" hidden="false" customHeight="false" outlineLevel="0" collapsed="false"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</row>
    <row r="323" customFormat="false" ht="12.75" hidden="false" customHeight="false" outlineLevel="0" collapsed="false"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</row>
    <row r="324" customFormat="false" ht="12.75" hidden="false" customHeight="false" outlineLevel="0" collapsed="false"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</row>
    <row r="325" customFormat="false" ht="12.75" hidden="false" customHeight="false" outlineLevel="0" collapsed="false"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</row>
    <row r="326" customFormat="false" ht="12.75" hidden="false" customHeight="false" outlineLevel="0" collapsed="false"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</row>
    <row r="327" customFormat="false" ht="12.75" hidden="false" customHeight="false" outlineLevel="0" collapsed="false"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</row>
    <row r="328" customFormat="false" ht="12.75" hidden="false" customHeight="false" outlineLevel="0" collapsed="false"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</row>
    <row r="329" customFormat="false" ht="12.75" hidden="false" customHeight="false" outlineLevel="0" collapsed="false"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</row>
    <row r="330" customFormat="false" ht="12.75" hidden="false" customHeight="false" outlineLevel="0" collapsed="false"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</row>
    <row r="331" customFormat="false" ht="12.75" hidden="false" customHeight="false" outlineLevel="0" collapsed="false"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</row>
    <row r="332" customFormat="false" ht="12.75" hidden="false" customHeight="false" outlineLevel="0" collapsed="false"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</row>
    <row r="333" customFormat="false" ht="12.75" hidden="false" customHeight="false" outlineLevel="0" collapsed="false"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</row>
    <row r="334" customFormat="false" ht="12.75" hidden="false" customHeight="false" outlineLevel="0" collapsed="false"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</row>
    <row r="335" customFormat="false" ht="12.75" hidden="false" customHeight="false" outlineLevel="0" collapsed="false"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</row>
    <row r="336" customFormat="false" ht="12.75" hidden="false" customHeight="false" outlineLevel="0" collapsed="false"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</row>
    <row r="337" customFormat="false" ht="12.75" hidden="false" customHeight="false" outlineLevel="0" collapsed="false"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</row>
    <row r="338" customFormat="false" ht="12.75" hidden="false" customHeight="false" outlineLevel="0" collapsed="false"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</row>
    <row r="339" customFormat="false" ht="12.75" hidden="false" customHeight="false" outlineLevel="0" collapsed="false"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</row>
    <row r="340" customFormat="false" ht="12.75" hidden="false" customHeight="false" outlineLevel="0" collapsed="false"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</row>
    <row r="341" customFormat="false" ht="12.75" hidden="false" customHeight="false" outlineLevel="0" collapsed="false"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</row>
    <row r="342" customFormat="false" ht="12.75" hidden="false" customHeight="false" outlineLevel="0" collapsed="false"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</row>
    <row r="343" customFormat="false" ht="12.75" hidden="false" customHeight="false" outlineLevel="0" collapsed="false"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</row>
    <row r="344" customFormat="false" ht="12.75" hidden="false" customHeight="false" outlineLevel="0" collapsed="false"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</row>
    <row r="345" customFormat="false" ht="12.75" hidden="false" customHeight="false" outlineLevel="0" collapsed="false"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</row>
    <row r="346" customFormat="false" ht="12.75" hidden="false" customHeight="false" outlineLevel="0" collapsed="false"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</row>
    <row r="347" customFormat="false" ht="12.75" hidden="false" customHeight="false" outlineLevel="0" collapsed="false"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</row>
    <row r="348" customFormat="false" ht="12.75" hidden="false" customHeight="false" outlineLevel="0" collapsed="false"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</row>
    <row r="349" customFormat="false" ht="12.75" hidden="false" customHeight="false" outlineLevel="0" collapsed="false"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</row>
    <row r="350" customFormat="false" ht="12.75" hidden="false" customHeight="false" outlineLevel="0" collapsed="false"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</row>
    <row r="351" customFormat="false" ht="12.75" hidden="false" customHeight="false" outlineLevel="0" collapsed="false"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</row>
    <row r="352" customFormat="false" ht="12.75" hidden="false" customHeight="false" outlineLevel="0" collapsed="false"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</row>
    <row r="353" customFormat="false" ht="12.75" hidden="false" customHeight="false" outlineLevel="0" collapsed="false"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</row>
    <row r="354" customFormat="false" ht="12.75" hidden="false" customHeight="false" outlineLevel="0" collapsed="false"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</row>
    <row r="355" customFormat="false" ht="12.75" hidden="false" customHeight="false" outlineLevel="0" collapsed="false"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</row>
    <row r="356" customFormat="false" ht="12.75" hidden="false" customHeight="false" outlineLevel="0" collapsed="false"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</row>
    <row r="357" customFormat="false" ht="12.75" hidden="false" customHeight="false" outlineLevel="0" collapsed="false"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</row>
    <row r="358" customFormat="false" ht="12.75" hidden="false" customHeight="false" outlineLevel="0" collapsed="false"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</row>
    <row r="359" customFormat="false" ht="12.75" hidden="false" customHeight="false" outlineLevel="0" collapsed="false"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</row>
    <row r="360" customFormat="false" ht="12.75" hidden="false" customHeight="false" outlineLevel="0" collapsed="false"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</row>
    <row r="361" customFormat="false" ht="12.75" hidden="false" customHeight="false" outlineLevel="0" collapsed="false"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</row>
    <row r="362" customFormat="false" ht="12.75" hidden="false" customHeight="false" outlineLevel="0" collapsed="false"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</row>
    <row r="363" customFormat="false" ht="12.75" hidden="false" customHeight="false" outlineLevel="0" collapsed="false"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</row>
    <row r="364" customFormat="false" ht="12.75" hidden="false" customHeight="false" outlineLevel="0" collapsed="false"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</row>
    <row r="365" customFormat="false" ht="12.75" hidden="false" customHeight="false" outlineLevel="0" collapsed="false"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</row>
    <row r="366" customFormat="false" ht="12.75" hidden="false" customHeight="false" outlineLevel="0" collapsed="false"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</row>
    <row r="367" customFormat="false" ht="12.75" hidden="false" customHeight="false" outlineLevel="0" collapsed="false"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</row>
    <row r="368" customFormat="false" ht="12.75" hidden="false" customHeight="false" outlineLevel="0" collapsed="false"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</row>
    <row r="369" customFormat="false" ht="12.75" hidden="false" customHeight="false" outlineLevel="0" collapsed="false"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</row>
    <row r="370" customFormat="false" ht="12.75" hidden="false" customHeight="false" outlineLevel="0" collapsed="false"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</row>
    <row r="371" customFormat="false" ht="12.75" hidden="false" customHeight="false" outlineLevel="0" collapsed="false"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</row>
    <row r="372" customFormat="false" ht="12.75" hidden="false" customHeight="false" outlineLevel="0" collapsed="false"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</row>
    <row r="373" customFormat="false" ht="12.75" hidden="false" customHeight="false" outlineLevel="0" collapsed="false"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</row>
    <row r="374" customFormat="false" ht="12.75" hidden="false" customHeight="false" outlineLevel="0" collapsed="false"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</row>
    <row r="375" customFormat="false" ht="12.75" hidden="false" customHeight="false" outlineLevel="0" collapsed="false"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</row>
    <row r="376" customFormat="false" ht="12.75" hidden="false" customHeight="false" outlineLevel="0" collapsed="false"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</row>
    <row r="377" customFormat="false" ht="12.75" hidden="false" customHeight="false" outlineLevel="0" collapsed="false"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</row>
    <row r="378" customFormat="false" ht="12.75" hidden="false" customHeight="false" outlineLevel="0" collapsed="false"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</row>
    <row r="379" customFormat="false" ht="12.75" hidden="false" customHeight="false" outlineLevel="0" collapsed="false"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</row>
    <row r="380" customFormat="false" ht="12.75" hidden="false" customHeight="false" outlineLevel="0" collapsed="false"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</row>
    <row r="381" customFormat="false" ht="12.75" hidden="false" customHeight="false" outlineLevel="0" collapsed="false"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</row>
    <row r="382" customFormat="false" ht="12.75" hidden="false" customHeight="false" outlineLevel="0" collapsed="false"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</row>
    <row r="383" customFormat="false" ht="12.75" hidden="false" customHeight="false" outlineLevel="0" collapsed="false"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</row>
    <row r="384" customFormat="false" ht="12.75" hidden="false" customHeight="false" outlineLevel="0" collapsed="false"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</row>
    <row r="385" customFormat="false" ht="12.75" hidden="false" customHeight="false" outlineLevel="0" collapsed="false"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</row>
    <row r="386" customFormat="false" ht="12.75" hidden="false" customHeight="false" outlineLevel="0" collapsed="false"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</row>
    <row r="387" customFormat="false" ht="12.75" hidden="false" customHeight="false" outlineLevel="0" collapsed="false"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</row>
    <row r="388" customFormat="false" ht="12.75" hidden="false" customHeight="false" outlineLevel="0" collapsed="false"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</row>
    <row r="389" customFormat="false" ht="12.75" hidden="false" customHeight="false" outlineLevel="0" collapsed="false"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</row>
    <row r="390" customFormat="false" ht="12.75" hidden="false" customHeight="false" outlineLevel="0" collapsed="false"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</row>
    <row r="391" customFormat="false" ht="12.75" hidden="false" customHeight="false" outlineLevel="0" collapsed="false"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</row>
    <row r="392" customFormat="false" ht="12.75" hidden="false" customHeight="false" outlineLevel="0" collapsed="false"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</row>
    <row r="393" customFormat="false" ht="12.75" hidden="false" customHeight="false" outlineLevel="0" collapsed="false"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</row>
    <row r="394" customFormat="false" ht="12.75" hidden="false" customHeight="false" outlineLevel="0" collapsed="false"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</row>
    <row r="395" customFormat="false" ht="12.75" hidden="false" customHeight="false" outlineLevel="0" collapsed="false"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</row>
    <row r="396" customFormat="false" ht="12.75" hidden="false" customHeight="false" outlineLevel="0" collapsed="false"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</row>
    <row r="397" customFormat="false" ht="12.75" hidden="false" customHeight="false" outlineLevel="0" collapsed="false"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</row>
    <row r="398" customFormat="false" ht="12.75" hidden="false" customHeight="false" outlineLevel="0" collapsed="false"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</row>
    <row r="399" customFormat="false" ht="12.75" hidden="false" customHeight="false" outlineLevel="0" collapsed="false"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</row>
    <row r="400" customFormat="false" ht="12.75" hidden="false" customHeight="false" outlineLevel="0" collapsed="false"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</row>
    <row r="401" customFormat="false" ht="12.75" hidden="false" customHeight="false" outlineLevel="0" collapsed="false"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</row>
    <row r="402" customFormat="false" ht="12.75" hidden="false" customHeight="false" outlineLevel="0" collapsed="false"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</row>
    <row r="403" customFormat="false" ht="12.75" hidden="false" customHeight="false" outlineLevel="0" collapsed="false"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</row>
    <row r="404" customFormat="false" ht="12.75" hidden="false" customHeight="false" outlineLevel="0" collapsed="false"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</row>
    <row r="405" customFormat="false" ht="12.75" hidden="false" customHeight="false" outlineLevel="0" collapsed="false"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</row>
    <row r="406" customFormat="false" ht="12.75" hidden="false" customHeight="false" outlineLevel="0" collapsed="false"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</row>
    <row r="407" customFormat="false" ht="12.75" hidden="false" customHeight="false" outlineLevel="0" collapsed="false"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</row>
    <row r="408" customFormat="false" ht="12.75" hidden="false" customHeight="false" outlineLevel="0" collapsed="false"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</row>
    <row r="409" customFormat="false" ht="12.75" hidden="false" customHeight="false" outlineLevel="0" collapsed="false"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</row>
    <row r="410" customFormat="false" ht="12.75" hidden="false" customHeight="false" outlineLevel="0" collapsed="false"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</row>
    <row r="411" customFormat="false" ht="12.75" hidden="false" customHeight="false" outlineLevel="0" collapsed="false"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</row>
    <row r="412" customFormat="false" ht="12.75" hidden="false" customHeight="false" outlineLevel="0" collapsed="false"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</row>
    <row r="413" customFormat="false" ht="12.75" hidden="false" customHeight="false" outlineLevel="0" collapsed="false"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</row>
    <row r="414" customFormat="false" ht="12.75" hidden="false" customHeight="false" outlineLevel="0" collapsed="false"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</row>
    <row r="415" customFormat="false" ht="12.75" hidden="false" customHeight="false" outlineLevel="0" collapsed="false"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</row>
    <row r="416" customFormat="false" ht="12.75" hidden="false" customHeight="false" outlineLevel="0" collapsed="false"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</row>
    <row r="417" customFormat="false" ht="12.75" hidden="false" customHeight="false" outlineLevel="0" collapsed="false"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</row>
    <row r="418" customFormat="false" ht="12.75" hidden="false" customHeight="false" outlineLevel="0" collapsed="false"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</row>
    <row r="419" customFormat="false" ht="12.75" hidden="false" customHeight="false" outlineLevel="0" collapsed="false"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6" min="2" style="56" width="14.56"/>
    <col collapsed="false" customWidth="true" hidden="false" outlineLevel="0" max="7" min="7" style="56" width="15.99"/>
    <col collapsed="false" customWidth="true" hidden="false" outlineLevel="0" max="8" min="8" style="56" width="14.56"/>
    <col collapsed="false" customWidth="true" hidden="false" outlineLevel="0" max="9" min="9" style="56" width="13.56"/>
    <col collapsed="false" customWidth="true" hidden="false" outlineLevel="0" max="11" min="10" style="56" width="14.56"/>
  </cols>
  <sheetData>
    <row r="1" customFormat="false" ht="18" hidden="false" customHeight="false" outlineLevel="0" collapsed="false">
      <c r="A1" s="1" t="s">
        <v>37</v>
      </c>
    </row>
    <row r="2" customFormat="false" ht="18" hidden="false" customHeight="false" outlineLevel="0" collapsed="false">
      <c r="A2" s="1" t="s">
        <v>57</v>
      </c>
    </row>
    <row r="3" customFormat="false" ht="18" hidden="false" customHeight="false" outlineLevel="0" collapsed="false">
      <c r="A3" s="1" t="s">
        <v>58</v>
      </c>
    </row>
    <row r="4" customFormat="false" ht="18" hidden="false" customHeight="false" outlineLevel="0" collapsed="false">
      <c r="A4" s="1"/>
    </row>
    <row r="5" customFormat="false" ht="18" hidden="false" customHeight="false" outlineLevel="0" collapsed="false">
      <c r="A5" s="1"/>
    </row>
    <row r="6" customFormat="false" ht="12.75" hidden="false" customHeight="false" outlineLevel="0" collapsed="false">
      <c r="G6" s="57" t="s">
        <v>59</v>
      </c>
      <c r="H6" s="57"/>
      <c r="I6" s="57"/>
      <c r="J6" s="57"/>
    </row>
    <row r="8" customFormat="false" ht="12.75" hidden="false" customHeight="false" outlineLevel="0" collapsed="false">
      <c r="A8" s="36" t="s">
        <v>60</v>
      </c>
      <c r="B8" s="57" t="s">
        <v>61</v>
      </c>
      <c r="C8" s="57" t="s">
        <v>62</v>
      </c>
      <c r="D8" s="57" t="s">
        <v>63</v>
      </c>
      <c r="E8" s="57" t="s">
        <v>64</v>
      </c>
      <c r="G8" s="58" t="s">
        <v>65</v>
      </c>
      <c r="H8" s="58" t="s">
        <v>66</v>
      </c>
      <c r="I8" s="58" t="s">
        <v>67</v>
      </c>
      <c r="J8" s="58" t="s">
        <v>68</v>
      </c>
    </row>
    <row r="10" customFormat="false" ht="12.75" hidden="false" customHeight="false" outlineLevel="0" collapsed="false">
      <c r="A10" s="52" t="n">
        <v>2002</v>
      </c>
      <c r="B10" s="56" t="n">
        <v>-33459796.665213</v>
      </c>
      <c r="C10" s="56" t="n">
        <v>-12588171.6</v>
      </c>
      <c r="D10" s="56" t="n">
        <v>-11899161.065213</v>
      </c>
      <c r="E10" s="56" t="n">
        <v>-8972464</v>
      </c>
      <c r="G10" s="56" t="n">
        <v>-959645.306671</v>
      </c>
      <c r="H10" s="56" t="n">
        <v>-5979706.87348</v>
      </c>
      <c r="I10" s="56" t="n">
        <v>-1798799.885062</v>
      </c>
      <c r="J10" s="56" t="n">
        <v>-3161009</v>
      </c>
    </row>
    <row r="11" customFormat="false" ht="12.75" hidden="false" customHeight="false" outlineLevel="0" collapsed="false">
      <c r="A11" s="52"/>
    </row>
    <row r="12" customFormat="false" ht="12.75" hidden="false" customHeight="false" outlineLevel="0" collapsed="false">
      <c r="A12" s="52" t="n">
        <v>2003</v>
      </c>
      <c r="B12" s="56" t="n">
        <v>-22831587.269668</v>
      </c>
      <c r="C12" s="56" t="n">
        <v>-10720101.5</v>
      </c>
      <c r="D12" s="56" t="n">
        <v>-10769915.769668</v>
      </c>
      <c r="E12" s="56" t="n">
        <v>-1341570</v>
      </c>
      <c r="G12" s="56" t="n">
        <v>-1258415.15499</v>
      </c>
      <c r="H12" s="56" t="n">
        <v>-3852704.56016</v>
      </c>
      <c r="I12" s="56" t="n">
        <v>-1705216.054518</v>
      </c>
      <c r="J12" s="56" t="n">
        <v>-3953580</v>
      </c>
    </row>
    <row r="13" customFormat="false" ht="12.75" hidden="false" customHeight="false" outlineLevel="0" collapsed="false">
      <c r="A13" s="52"/>
    </row>
    <row r="14" customFormat="false" ht="12.75" hidden="false" customHeight="false" outlineLevel="0" collapsed="false">
      <c r="A14" s="52" t="s">
        <v>23</v>
      </c>
      <c r="B14" s="56" t="n">
        <f aca="false">SUM(B16:B28)</f>
        <v>-23935434.04838</v>
      </c>
      <c r="C14" s="56" t="n">
        <f aca="false">SUM(C16:C28)</f>
        <v>-9314715.2</v>
      </c>
      <c r="D14" s="56" t="n">
        <f aca="false">SUM(D16:D28)</f>
        <v>-13958438.84838</v>
      </c>
      <c r="E14" s="56" t="n">
        <f aca="false">SUM(E16:E28)</f>
        <v>-662280</v>
      </c>
      <c r="G14" s="56" t="n">
        <f aca="false">SUM(G16:G28)</f>
        <v>-1274293.766</v>
      </c>
      <c r="H14" s="56" t="n">
        <f aca="false">SUM(H16:H28)</f>
        <v>-2437814.74937</v>
      </c>
      <c r="I14" s="56" t="n">
        <f aca="false">SUM(I16:I28)</f>
        <v>-4086708.33301</v>
      </c>
      <c r="J14" s="56" t="n">
        <f aca="false">SUM(J16:J28)</f>
        <v>-6159622</v>
      </c>
    </row>
    <row r="16" customFormat="false" ht="12.75" hidden="true" customHeight="false" outlineLevel="0" collapsed="false">
      <c r="A16" s="0" t="n">
        <v>2004</v>
      </c>
      <c r="B16" s="56" t="n">
        <v>-13078864.630088</v>
      </c>
      <c r="C16" s="56" t="n">
        <v>-5329157.8</v>
      </c>
      <c r="D16" s="56" t="n">
        <v>-7355958.830088</v>
      </c>
      <c r="E16" s="56" t="n">
        <v>-393748</v>
      </c>
      <c r="G16" s="56" t="n">
        <v>-579873.292</v>
      </c>
      <c r="H16" s="56" t="n">
        <v>-1694576.08357</v>
      </c>
      <c r="I16" s="56" t="n">
        <v>-1302102.454518</v>
      </c>
      <c r="J16" s="56" t="n">
        <v>-3779407</v>
      </c>
    </row>
    <row r="17" customFormat="false" ht="12.75" hidden="true" customHeight="false" outlineLevel="0" collapsed="false">
      <c r="A17" s="0" t="n">
        <v>2005</v>
      </c>
      <c r="B17" s="56" t="n">
        <v>-7279281.635918</v>
      </c>
      <c r="C17" s="56" t="n">
        <v>-2788268</v>
      </c>
      <c r="D17" s="56" t="n">
        <v>-4319241.635918</v>
      </c>
      <c r="E17" s="56" t="n">
        <v>-171772</v>
      </c>
      <c r="G17" s="56" t="n">
        <v>-232055.191</v>
      </c>
      <c r="H17" s="56" t="n">
        <v>-559895.2904</v>
      </c>
      <c r="I17" s="56" t="n">
        <v>-1147076.154518</v>
      </c>
      <c r="J17" s="56" t="n">
        <v>-2380215</v>
      </c>
    </row>
    <row r="18" customFormat="false" ht="12.75" hidden="true" customHeight="false" outlineLevel="0" collapsed="false">
      <c r="A18" s="0" t="n">
        <v>2006</v>
      </c>
      <c r="B18" s="56" t="n">
        <v>-2597203.497318</v>
      </c>
      <c r="C18" s="56" t="n">
        <v>-1140886.4</v>
      </c>
      <c r="D18" s="56" t="n">
        <v>-1359557.097318</v>
      </c>
      <c r="E18" s="56" t="n">
        <v>-96760</v>
      </c>
      <c r="G18" s="56" t="n">
        <v>-132089.283</v>
      </c>
      <c r="H18" s="56" t="n">
        <v>-141575.9598</v>
      </c>
      <c r="I18" s="56" t="n">
        <v>-1085891.854518</v>
      </c>
      <c r="J18" s="56" t="n">
        <v>0</v>
      </c>
    </row>
    <row r="19" customFormat="false" ht="12.75" hidden="true" customHeight="false" outlineLevel="0" collapsed="false">
      <c r="A19" s="0" t="n">
        <v>2007</v>
      </c>
      <c r="B19" s="56" t="n">
        <v>-656319.322156</v>
      </c>
      <c r="C19" s="56" t="n">
        <v>-21818</v>
      </c>
      <c r="D19" s="56" t="n">
        <v>-634501.322156</v>
      </c>
      <c r="E19" s="56" t="n">
        <v>0</v>
      </c>
      <c r="G19" s="56" t="n">
        <v>-50407</v>
      </c>
      <c r="H19" s="56" t="n">
        <v>-32456.4527</v>
      </c>
      <c r="I19" s="56" t="n">
        <v>-551637.869456</v>
      </c>
      <c r="J19" s="56" t="n">
        <v>0</v>
      </c>
    </row>
    <row r="20" customFormat="false" ht="12.75" hidden="true" customHeight="false" outlineLevel="0" collapsed="false">
      <c r="A20" s="0" t="n">
        <v>2008</v>
      </c>
      <c r="B20" s="56" t="n">
        <v>-53472.9629</v>
      </c>
      <c r="C20" s="56" t="n">
        <v>-7830</v>
      </c>
      <c r="D20" s="56" t="n">
        <v>-45642.9629</v>
      </c>
      <c r="E20" s="56" t="n">
        <v>0</v>
      </c>
      <c r="G20" s="56" t="n">
        <v>-36332</v>
      </c>
      <c r="H20" s="56" t="n">
        <v>-9310.9629</v>
      </c>
      <c r="I20" s="56" t="n">
        <v>0</v>
      </c>
      <c r="J20" s="56" t="n">
        <v>0</v>
      </c>
    </row>
    <row r="21" customFormat="false" ht="12.75" hidden="true" customHeight="false" outlineLevel="0" collapsed="false">
      <c r="A21" s="0" t="n">
        <v>2009</v>
      </c>
      <c r="B21" s="56" t="n">
        <v>-42057</v>
      </c>
      <c r="C21" s="56" t="n">
        <v>-7830</v>
      </c>
      <c r="D21" s="56" t="n">
        <v>-34227</v>
      </c>
      <c r="E21" s="56" t="n">
        <v>0</v>
      </c>
      <c r="G21" s="56" t="n">
        <v>-34227</v>
      </c>
      <c r="H21" s="56" t="n">
        <v>0</v>
      </c>
      <c r="I21" s="56" t="n">
        <v>0</v>
      </c>
      <c r="J21" s="56" t="n">
        <v>0</v>
      </c>
    </row>
    <row r="22" customFormat="false" ht="12.75" hidden="true" customHeight="false" outlineLevel="0" collapsed="false">
      <c r="A22" s="0" t="n">
        <v>2010</v>
      </c>
      <c r="B22" s="56" t="n">
        <v>-42057</v>
      </c>
      <c r="C22" s="56" t="n">
        <v>-7830</v>
      </c>
      <c r="D22" s="56" t="n">
        <v>-34227</v>
      </c>
      <c r="E22" s="56" t="n">
        <v>0</v>
      </c>
      <c r="G22" s="56" t="n">
        <v>-34227</v>
      </c>
      <c r="H22" s="56" t="n">
        <v>0</v>
      </c>
      <c r="I22" s="56" t="n">
        <v>0</v>
      </c>
      <c r="J22" s="56" t="n">
        <v>0</v>
      </c>
    </row>
    <row r="23" customFormat="false" ht="12.75" hidden="true" customHeight="false" outlineLevel="0" collapsed="false">
      <c r="A23" s="0" t="n">
        <v>2011</v>
      </c>
      <c r="B23" s="56" t="n">
        <v>-42057</v>
      </c>
      <c r="C23" s="56" t="n">
        <v>-7830</v>
      </c>
      <c r="D23" s="56" t="n">
        <v>-34227</v>
      </c>
      <c r="E23" s="56" t="n">
        <v>0</v>
      </c>
      <c r="G23" s="56" t="n">
        <v>-34227</v>
      </c>
      <c r="H23" s="56" t="n">
        <v>0</v>
      </c>
      <c r="I23" s="56" t="n">
        <v>0</v>
      </c>
      <c r="J23" s="56" t="n">
        <v>0</v>
      </c>
    </row>
    <row r="24" customFormat="false" ht="12.75" hidden="true" customHeight="false" outlineLevel="0" collapsed="false">
      <c r="A24" s="0" t="n">
        <v>2012</v>
      </c>
      <c r="B24" s="56" t="n">
        <v>-37492</v>
      </c>
      <c r="C24" s="56" t="n">
        <v>-3265</v>
      </c>
      <c r="D24" s="56" t="n">
        <v>-34227</v>
      </c>
      <c r="E24" s="56" t="n">
        <v>0</v>
      </c>
      <c r="G24" s="56" t="n">
        <v>-34227</v>
      </c>
      <c r="H24" s="56" t="n">
        <v>0</v>
      </c>
      <c r="I24" s="56" t="n">
        <v>0</v>
      </c>
      <c r="J24" s="56" t="n">
        <v>0</v>
      </c>
    </row>
    <row r="25" customFormat="false" ht="12.75" hidden="true" customHeight="false" outlineLevel="0" collapsed="false">
      <c r="A25" s="0" t="n">
        <v>2013</v>
      </c>
      <c r="B25" s="56" t="n">
        <v>-34227</v>
      </c>
      <c r="C25" s="56" t="n">
        <v>0</v>
      </c>
      <c r="D25" s="56" t="n">
        <v>-34227</v>
      </c>
      <c r="E25" s="56" t="n">
        <v>0</v>
      </c>
      <c r="G25" s="56" t="n">
        <v>-34227</v>
      </c>
      <c r="H25" s="56" t="n">
        <v>0</v>
      </c>
      <c r="I25" s="56" t="n">
        <v>0</v>
      </c>
      <c r="J25" s="56" t="n">
        <v>0</v>
      </c>
    </row>
    <row r="26" customFormat="false" ht="12.75" hidden="true" customHeight="false" outlineLevel="0" collapsed="false">
      <c r="A26" s="0" t="n">
        <v>2014</v>
      </c>
      <c r="B26" s="56" t="n">
        <v>-34227</v>
      </c>
      <c r="C26" s="56" t="n">
        <v>0</v>
      </c>
      <c r="D26" s="56" t="n">
        <v>-34227</v>
      </c>
      <c r="E26" s="56" t="n">
        <v>0</v>
      </c>
      <c r="G26" s="56" t="n">
        <v>-34227</v>
      </c>
      <c r="H26" s="56" t="n">
        <v>0</v>
      </c>
      <c r="I26" s="56" t="n">
        <v>0</v>
      </c>
      <c r="J26" s="56" t="n">
        <v>0</v>
      </c>
    </row>
    <row r="27" customFormat="false" ht="12.75" hidden="true" customHeight="false" outlineLevel="0" collapsed="false">
      <c r="A27" s="0" t="n">
        <v>2015</v>
      </c>
      <c r="B27" s="56" t="n">
        <v>-34227</v>
      </c>
      <c r="C27" s="56" t="n">
        <v>0</v>
      </c>
      <c r="D27" s="56" t="n">
        <v>-34227</v>
      </c>
      <c r="E27" s="56" t="n">
        <v>0</v>
      </c>
      <c r="G27" s="56" t="n">
        <v>-34227</v>
      </c>
      <c r="H27" s="56" t="n">
        <v>0</v>
      </c>
      <c r="I27" s="56" t="n">
        <v>0</v>
      </c>
      <c r="J27" s="56" t="n">
        <v>0</v>
      </c>
    </row>
    <row r="28" customFormat="false" ht="12.75" hidden="true" customHeight="false" outlineLevel="0" collapsed="false">
      <c r="A28" s="0" t="n">
        <v>2016</v>
      </c>
      <c r="B28" s="56" t="n">
        <v>-3948</v>
      </c>
      <c r="C28" s="56" t="n">
        <v>0</v>
      </c>
      <c r="D28" s="56" t="n">
        <v>-3948</v>
      </c>
      <c r="E28" s="56" t="n">
        <v>0</v>
      </c>
      <c r="G28" s="56" t="n">
        <v>-3948</v>
      </c>
      <c r="H28" s="56" t="n">
        <v>0</v>
      </c>
      <c r="I28" s="56" t="n">
        <v>0</v>
      </c>
      <c r="J28" s="56" t="n">
        <v>0</v>
      </c>
    </row>
    <row r="29" customFormat="false" ht="12.75" hidden="true" customHeight="false" outlineLevel="0" collapsed="false"/>
    <row r="30" customFormat="false" ht="12.75" hidden="true" customHeight="false" outlineLevel="0" collapsed="false"/>
    <row r="31" customFormat="false" ht="12.75" hidden="true" customHeight="false" outlineLevel="0" collapsed="false"/>
    <row r="32" customFormat="false" ht="12.75" hidden="true" customHeight="false" outlineLevel="0" collapsed="false"/>
    <row r="33" customFormat="false" ht="12.75" hidden="false" customHeight="false" outlineLevel="0" collapsed="false">
      <c r="A33" s="36" t="s">
        <v>19</v>
      </c>
      <c r="B33" s="58" t="n">
        <v>-80226817.983261</v>
      </c>
      <c r="C33" s="58" t="n">
        <v>-32622988.3</v>
      </c>
      <c r="D33" s="58" t="n">
        <v>-36627515.683261</v>
      </c>
      <c r="E33" s="58" t="n">
        <v>-10976314</v>
      </c>
      <c r="F33" s="58"/>
      <c r="G33" s="58" t="n">
        <v>-3492354.227661</v>
      </c>
      <c r="H33" s="58" t="n">
        <v>-12270226.18301</v>
      </c>
      <c r="I33" s="58" t="n">
        <v>-7590724.27259</v>
      </c>
      <c r="J33" s="58" t="n">
        <v>-13274211</v>
      </c>
      <c r="K33" s="49"/>
    </row>
    <row r="36" customFormat="false" ht="12.75" hidden="false" customHeight="false" outlineLevel="0" collapsed="false">
      <c r="A36" s="0" t="s">
        <v>69</v>
      </c>
    </row>
  </sheetData>
  <mergeCells count="1">
    <mergeCell ref="G6:J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2002-03-11T18:33:08Z</dcterms:created>
  <dc:creator>ddraper</dc:creator>
  <dc:description/>
  <dc:language>en-US</dc:language>
  <cp:lastModifiedBy>Louis R. DiCarlo</cp:lastModifiedBy>
  <cp:lastPrinted>2002-03-19T21:03:24Z</cp:lastPrinted>
  <dcterms:modified xsi:type="dcterms:W3CDTF">2002-03-20T12:09:17Z</dcterms:modified>
  <cp:revision>0</cp:revision>
  <dc:subject/>
  <dc:title/>
</cp:coreProperties>
</file>