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CF" sheetId="1" state="visible" r:id="rId3"/>
    <sheet name="INPUT" sheetId="2" state="visible" r:id="rId4"/>
    <sheet name="ACRS CLASS" sheetId="3" state="visible" r:id="rId5"/>
  </sheets>
  <definedNames>
    <definedName function="false" hidden="false" localSheetId="0" name="_xlnm.Print_Area" vbProcedure="false">DCF!$C$1:$M$50</definedName>
    <definedName function="false" hidden="false" localSheetId="0" name="_xlnm.Print_Titles" vbProcedure="false">DCF!$A:$B,DCF!$1:$4</definedName>
    <definedName function="false" hidden="false" localSheetId="0" name="Excel_BuiltIn_Print_Titles" vbProcedure="false">DCF!$A:$B,DCF!$1:$1</definedName>
    <definedName function="false" hidden="false" localSheetId="1" name="Excel_BuiltIn_Print_Titles" vbProcedure="false">'ACRS CLASS'!$1:$4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<sst xmlns="http://schemas.openxmlformats.org/spreadsheetml/2006/main" count="200" uniqueCount="126">
  <si>
    <t xml:space="preserve">DCF ANALYSIS</t>
  </si>
  <si>
    <t xml:space="preserve">PROJECT:  </t>
  </si>
  <si>
    <t xml:space="preserve">Move NNG Invoice Supporting Documents to the WEB</t>
  </si>
  <si>
    <t xml:space="preserve">PLEASE READ INPUT SHEET FOR</t>
  </si>
  <si>
    <t xml:space="preserve">INSTRUCTIONS.</t>
  </si>
  <si>
    <t xml:space="preserve"> I R R:</t>
  </si>
  <si>
    <t xml:space="preserve">2 YEAR</t>
  </si>
  <si>
    <t xml:space="preserve">3 YEAR</t>
  </si>
  <si>
    <t xml:space="preserve">4 YEAR</t>
  </si>
  <si>
    <t xml:space="preserve">5 YEAR</t>
  </si>
  <si>
    <t xml:space="preserve">6 YEAR</t>
  </si>
  <si>
    <t xml:space="preserve">7 YEAR</t>
  </si>
  <si>
    <t xml:space="preserve">8 YEAR</t>
  </si>
  <si>
    <t xml:space="preserve">9 YEAR</t>
  </si>
  <si>
    <t xml:space="preserve">10 YEAR</t>
  </si>
  <si>
    <t xml:space="preserve">15 YEAR</t>
  </si>
  <si>
    <t xml:space="preserve">20 YEAR</t>
  </si>
  <si>
    <t xml:space="preserve">PROJECT LIFE </t>
  </si>
  <si>
    <t xml:space="preserve">YEARS</t>
  </si>
  <si>
    <t xml:space="preserve">NOTE:</t>
  </si>
  <si>
    <t xml:space="preserve">IRR YEAR IS THE ACTUAL PROJECT LIFE.</t>
  </si>
  <si>
    <t xml:space="preserve">INPUT CAPITAL COST DATA</t>
  </si>
  <si>
    <t xml:space="preserve">CAPITAL COST W/ TAX LIFE</t>
  </si>
  <si>
    <t xml:space="preserve">SEE ACRS CLASS GUIDELINES FOR CAPITAL INVESTMENT ACRS CLASS</t>
  </si>
  <si>
    <t xml:space="preserve">3-YEAR ACRS CLASS</t>
  </si>
  <si>
    <t xml:space="preserve">1,000 $</t>
  </si>
  <si>
    <t xml:space="preserve">5-YEAR ACRS CLASS</t>
  </si>
  <si>
    <t xml:space="preserve">7-YEAR ACRS CLASS</t>
  </si>
  <si>
    <t xml:space="preserve">15-YEAR ACRS CLASS</t>
  </si>
  <si>
    <t xml:space="preserve">AD VALOREM TAX  RATE %</t>
  </si>
  <si>
    <t xml:space="preserve">INCOME TAX RATE %</t>
  </si>
  <si>
    <t xml:space="preserve">YEAR</t>
  </si>
  <si>
    <t xml:space="preserve">INPUT INCREMENTAL REVENUES </t>
  </si>
  <si>
    <t xml:space="preserve">ASSUMPTIONS 1,000 $ /YEAR</t>
  </si>
  <si>
    <t xml:space="preserve">INCREMENTAL REVENUES</t>
  </si>
  <si>
    <t xml:space="preserve">Excluding ACA and GRI surcharges</t>
  </si>
  <si>
    <t xml:space="preserve">INPUT O&amp;M COSTS </t>
  </si>
  <si>
    <t xml:space="preserve">O&amp;M INFLATED @</t>
  </si>
  <si>
    <t xml:space="preserve">O&amp;M W/O CAPITAL INVESTMENT</t>
  </si>
  <si>
    <t xml:space="preserve"> </t>
  </si>
  <si>
    <t xml:space="preserve">O&amp;M W/ CAPITAL INVESTMENT</t>
  </si>
  <si>
    <t xml:space="preserve">DCF CALCULATION</t>
  </si>
  <si>
    <t xml:space="preserve">O&amp;M SAVINGS</t>
  </si>
  <si>
    <t xml:space="preserve">AD VALOREM TAX</t>
  </si>
  <si>
    <t xml:space="preserve">TAX DEPR 3-YEAR CLASS</t>
  </si>
  <si>
    <t xml:space="preserve">TAX DEPR 5-YEAR CLASS</t>
  </si>
  <si>
    <t xml:space="preserve">TAX DEPR 7-YEAR CLASS</t>
  </si>
  <si>
    <t xml:space="preserve">TAX DEPR 15-YEAR CLASS</t>
  </si>
  <si>
    <t xml:space="preserve">TOTAL TAX DEPRECIATION</t>
  </si>
  <si>
    <t xml:space="preserve">OPERATING EXPENSES</t>
  </si>
  <si>
    <t xml:space="preserve">TAXABLE INCOME</t>
  </si>
  <si>
    <t xml:space="preserve">INCOME TAXES</t>
  </si>
  <si>
    <t xml:space="preserve">INCOME AFTER TAXES</t>
  </si>
  <si>
    <t xml:space="preserve">OPERATING CASH FLOW</t>
  </si>
  <si>
    <t xml:space="preserve">ROI CALCULATION</t>
  </si>
  <si>
    <t xml:space="preserve">BOOK DEPRECIATION</t>
  </si>
  <si>
    <t xml:space="preserve">BOOK INCOME TAXES</t>
  </si>
  <si>
    <t xml:space="preserve">ROI</t>
  </si>
  <si>
    <t xml:space="preserve">3 YEAR ACRS</t>
  </si>
  <si>
    <t xml:space="preserve">5 YEAR ACRS</t>
  </si>
  <si>
    <t xml:space="preserve">7 YEAR ACRS</t>
  </si>
  <si>
    <t xml:space="preserve">15 YEAR ACRS</t>
  </si>
  <si>
    <t xml:space="preserve">PLEASE INPUT THE FOLLOWING :</t>
  </si>
  <si>
    <t xml:space="preserve">PROJECT</t>
  </si>
  <si>
    <t xml:space="preserve">Project Name</t>
  </si>
  <si>
    <t xml:space="preserve">Project Cost (in thousands of dollars)</t>
  </si>
  <si>
    <t xml:space="preserve">In appropriate depreciation class.</t>
  </si>
  <si>
    <t xml:space="preserve">(See the attached ACRS class guidelines and a </t>
  </si>
  <si>
    <t xml:space="preserve">FERC regulations relating to property in each FERC account.)</t>
  </si>
  <si>
    <t xml:space="preserve">Enter in thousands of dollars for each year (excluding ACA and GRI surcharges).</t>
  </si>
  <si>
    <t xml:space="preserve">Enter the yearly inflation rate. (For example: if inflation is expected to be 3% a year, enter .03)</t>
  </si>
  <si>
    <t xml:space="preserve">Enter in thousands of dollars for the first year, remainder of the year -columns have a formula.</t>
  </si>
  <si>
    <t xml:space="preserve">ACRS CLASS GUIDELINES</t>
  </si>
  <si>
    <t xml:space="preserve">FERC</t>
  </si>
  <si>
    <t xml:space="preserve">DESCRIPTION</t>
  </si>
  <si>
    <t xml:space="preserve">ACRS</t>
  </si>
  <si>
    <t xml:space="preserve">ACCT</t>
  </si>
  <si>
    <t xml:space="preserve">CLASS</t>
  </si>
  <si>
    <t xml:space="preserve">COMMENTS</t>
  </si>
  <si>
    <t xml:space="preserve">Onshore Transmission Systems</t>
  </si>
  <si>
    <t xml:space="preserve">Other/General Plant</t>
  </si>
  <si>
    <t xml:space="preserve">Land &amp; Land Rights </t>
  </si>
  <si>
    <t xml:space="preserve">N/A</t>
  </si>
  <si>
    <t xml:space="preserve">Call Tax Dept.</t>
  </si>
  <si>
    <t xml:space="preserve">Structures &amp; Improvements</t>
  </si>
  <si>
    <t xml:space="preserve">Rights of Way</t>
  </si>
  <si>
    <t xml:space="preserve">Garages</t>
  </si>
  <si>
    <t xml:space="preserve">39 Year St. Line</t>
  </si>
  <si>
    <t xml:space="preserve">Structures &amp; Improvements </t>
  </si>
  <si>
    <t xml:space="preserve">15 Year</t>
  </si>
  <si>
    <t xml:space="preserve">Cottages/Cellars</t>
  </si>
  <si>
    <t xml:space="preserve">Compressor Station Structures</t>
  </si>
  <si>
    <t xml:space="preserve">Office Bldg.</t>
  </si>
  <si>
    <t xml:space="preserve">Measuring &amp; Reg. Station Structures</t>
  </si>
  <si>
    <t xml:space="preserve">Warehouses</t>
  </si>
  <si>
    <t xml:space="preserve">Other Structures</t>
  </si>
  <si>
    <t xml:space="preserve">Buildings not included above but are associated</t>
  </si>
  <si>
    <t xml:space="preserve">Mains</t>
  </si>
  <si>
    <t xml:space="preserve">with or an integral part of pipeline equipment.</t>
  </si>
  <si>
    <t xml:space="preserve">Compressor Station Equipment</t>
  </si>
  <si>
    <t xml:space="preserve">Office Furniture &amp; Fixtures</t>
  </si>
  <si>
    <t xml:space="preserve">7 year</t>
  </si>
  <si>
    <t xml:space="preserve">Measuring &amp; Regulating Station Equipment</t>
  </si>
  <si>
    <t xml:space="preserve">Typewriters, calculators, copiers etc</t>
  </si>
  <si>
    <t xml:space="preserve">5 Year</t>
  </si>
  <si>
    <t xml:space="preserve">Communication Equipment</t>
  </si>
  <si>
    <t xml:space="preserve">Computers &amp; Peripheral Equip</t>
  </si>
  <si>
    <t xml:space="preserve">Other Equipment</t>
  </si>
  <si>
    <t xml:space="preserve">Transportation Equipment</t>
  </si>
  <si>
    <t xml:space="preserve">Automobiles</t>
  </si>
  <si>
    <t xml:space="preserve">Offshore Transmission Systems</t>
  </si>
  <si>
    <t xml:space="preserve">Trucks -Light General Purpose</t>
  </si>
  <si>
    <t xml:space="preserve">Airplanes</t>
  </si>
  <si>
    <t xml:space="preserve">Trucks -Heavy General Purpose</t>
  </si>
  <si>
    <t xml:space="preserve">Over the Road Tractors</t>
  </si>
  <si>
    <t xml:space="preserve">3 Year</t>
  </si>
  <si>
    <t xml:space="preserve">7 Year</t>
  </si>
  <si>
    <t xml:space="preserve">Trailer(except houses)</t>
  </si>
  <si>
    <t xml:space="preserve">Trailers(houses)</t>
  </si>
  <si>
    <t xml:space="preserve">Stores Equipment</t>
  </si>
  <si>
    <t xml:space="preserve">Tools , Shop &amp; Garage Equipment</t>
  </si>
  <si>
    <t xml:space="preserve">Laboratory Equipment</t>
  </si>
  <si>
    <t xml:space="preserve">Power Operated Equipment</t>
  </si>
  <si>
    <t xml:space="preserve">Miscellaneous Equipment</t>
  </si>
  <si>
    <t xml:space="preserve">Other Tangible Equipment</t>
  </si>
  <si>
    <t xml:space="preserve">NOTE: Use 5 year ACRS class for information systems and data handling equipment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</si>
</sst>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0"/>
    <numFmt numFmtId="167" formatCode="#,##0"/>
    <numFmt numFmtId="168" formatCode="0.00%"/>
    <numFmt numFmtId="169" formatCode="0%"/>
    <numFmt numFmtId="170" formatCode="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  <font>
      <sz val="14"/>
      <name val="Times New Roman"/>
      <family val="1"/>
    </font>
    <font>
      <b val="true"/>
      <i val="true"/>
      <sz val="10"/>
      <color rgb="FFFF0000"/>
      <name val="Times New Roman"/>
      <family val="0"/>
    </font>
    <font>
      <b val="true"/>
      <i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30.7"/>
    <col collapsed="false" customWidth="true" hidden="false" outlineLevel="0" max="3" min="3" style="1" width="12.7"/>
    <col collapsed="false" customWidth="true" hidden="false" outlineLevel="0" max="12" min="4" style="1" width="10.71"/>
    <col collapsed="false" customWidth="true" hidden="false" outlineLevel="0" max="13" min="13" style="1" width="11.99"/>
    <col collapsed="false" customWidth="true" hidden="false" outlineLevel="0" max="23" min="14" style="1" width="10.71"/>
    <col collapsed="false" customWidth="false" hidden="false" outlineLevel="0" max="257" min="24" style="1" width="9.14"/>
  </cols>
  <sheetData>
    <row r="1" customFormat="false" ht="24" hidden="false" customHeight="true" outlineLevel="0" collapsed="false">
      <c r="A1" s="2" t="s">
        <v>0</v>
      </c>
      <c r="C1" s="3" t="s">
        <v>1</v>
      </c>
      <c r="D1" s="4" t="s">
        <v>2</v>
      </c>
      <c r="E1" s="5"/>
      <c r="F1" s="5"/>
      <c r="G1" s="5"/>
      <c r="H1" s="5"/>
      <c r="I1" s="5"/>
      <c r="J1" s="5"/>
      <c r="K1" s="5"/>
      <c r="L1" s="5"/>
      <c r="M1" s="6"/>
      <c r="N1" s="4" t="str">
        <f aca="false">D1</f>
        <v>Move NNG Invoice Supporting Documents to the WEB</v>
      </c>
      <c r="O1" s="7"/>
      <c r="P1" s="7"/>
      <c r="Q1" s="7"/>
      <c r="R1" s="7"/>
      <c r="S1" s="7"/>
      <c r="T1" s="7"/>
      <c r="U1" s="7"/>
      <c r="V1" s="7"/>
      <c r="W1" s="8"/>
    </row>
    <row r="2" customFormat="false" ht="14.65" hidden="false" customHeight="false" outlineLevel="0" collapsed="false">
      <c r="A2" s="9" t="s">
        <v>3</v>
      </c>
      <c r="B2" s="9"/>
      <c r="C2" s="2"/>
    </row>
    <row r="3" customFormat="false" ht="14.65" hidden="false" customHeight="false" outlineLevel="0" collapsed="false">
      <c r="A3" s="9" t="s">
        <v>4</v>
      </c>
      <c r="B3" s="9"/>
      <c r="C3" s="10" t="s">
        <v>5</v>
      </c>
      <c r="E3" s="11" t="s">
        <v>6</v>
      </c>
      <c r="F3" s="12" t="n">
        <f aca="false">IRR($C42:E42)</f>
        <v>-0.00392862418862285</v>
      </c>
      <c r="G3" s="11" t="s">
        <v>7</v>
      </c>
      <c r="H3" s="12" t="n">
        <f aca="false">IRR($C42:F42)</f>
        <v>0.193632277960326</v>
      </c>
      <c r="I3" s="11" t="s">
        <v>8</v>
      </c>
      <c r="J3" s="12" t="n">
        <f aca="false">IRR($C42:G42)</f>
        <v>0.292089053872083</v>
      </c>
      <c r="K3" s="11" t="s">
        <v>9</v>
      </c>
      <c r="L3" s="12" t="n">
        <f aca="false">IRR($C42:H42)</f>
        <v>0.344514519593056</v>
      </c>
      <c r="M3" s="13"/>
    </row>
    <row r="4" customFormat="false" ht="14.65" hidden="false" customHeight="false" outlineLevel="0" collapsed="false">
      <c r="B4" s="2"/>
      <c r="E4" s="11" t="s">
        <v>10</v>
      </c>
      <c r="F4" s="12" t="n">
        <f aca="false">IRR($C42:I42)</f>
        <v>0.376061534232122</v>
      </c>
      <c r="G4" s="11" t="s">
        <v>11</v>
      </c>
      <c r="H4" s="12" t="n">
        <f aca="false">IRR($C42:J42)</f>
        <v>0.39565560162668</v>
      </c>
      <c r="I4" s="11" t="s">
        <v>12</v>
      </c>
      <c r="J4" s="12" t="n">
        <f aca="false">IRR($C42:K42)</f>
        <v>0.40814826330123</v>
      </c>
      <c r="K4" s="11" t="s">
        <v>13</v>
      </c>
      <c r="L4" s="12" t="n">
        <f aca="false">IRR($C42:L42)</f>
        <v>0.416279860006157</v>
      </c>
    </row>
    <row r="5" customFormat="false" ht="14.65" hidden="false" customHeight="false" outlineLevel="0" collapsed="false">
      <c r="C5" s="2"/>
      <c r="E5" s="11" t="s">
        <v>14</v>
      </c>
      <c r="F5" s="12" t="n">
        <f aca="false">IRR($C42:M42)</f>
        <v>0.421658931120607</v>
      </c>
      <c r="G5" s="11" t="s">
        <v>15</v>
      </c>
      <c r="H5" s="12" t="n">
        <f aca="false">IRR($C42:R42)</f>
        <v>0.431280902214775</v>
      </c>
      <c r="I5" s="11" t="s">
        <v>16</v>
      </c>
      <c r="J5" s="12" t="n">
        <f aca="false">IRR($C42:W42)</f>
        <v>0.432762744035606</v>
      </c>
    </row>
    <row r="6" customFormat="false" ht="14.65" hidden="false" customHeight="false" outlineLevel="0" collapsed="false">
      <c r="C6" s="3" t="s">
        <v>17</v>
      </c>
      <c r="D6" s="3"/>
      <c r="E6" s="14" t="n">
        <v>3</v>
      </c>
      <c r="F6" s="12" t="s">
        <v>18</v>
      </c>
      <c r="G6" s="11"/>
      <c r="H6" s="12"/>
      <c r="I6" s="11"/>
      <c r="J6" s="12"/>
    </row>
    <row r="7" customFormat="false" ht="14.65" hidden="false" customHeight="false" outlineLevel="0" collapsed="false">
      <c r="C7" s="2"/>
      <c r="E7" s="15" t="s">
        <v>19</v>
      </c>
      <c r="F7" s="9" t="s">
        <v>20</v>
      </c>
      <c r="G7" s="11"/>
      <c r="H7" s="12"/>
      <c r="I7" s="11"/>
      <c r="J7" s="12"/>
    </row>
    <row r="8" customFormat="false" ht="14.65" hidden="false" customHeight="false" outlineLevel="0" collapsed="false">
      <c r="A8" s="16" t="s">
        <v>21</v>
      </c>
      <c r="B8" s="17"/>
      <c r="C8" s="2"/>
      <c r="D8" s="18"/>
      <c r="G8" s="11"/>
      <c r="H8" s="12"/>
      <c r="I8" s="11"/>
      <c r="J8" s="12"/>
    </row>
    <row r="9" customFormat="false" ht="14.65" hidden="false" customHeight="false" outlineLevel="0" collapsed="false">
      <c r="A9" s="19"/>
      <c r="B9" s="16" t="s">
        <v>22</v>
      </c>
      <c r="C9" s="9" t="s">
        <v>23</v>
      </c>
      <c r="F9" s="12"/>
      <c r="G9" s="11"/>
      <c r="H9" s="12"/>
      <c r="I9" s="11"/>
      <c r="J9" s="12"/>
    </row>
    <row r="10" customFormat="false" ht="14.65" hidden="false" customHeight="false" outlineLevel="0" collapsed="false">
      <c r="B10" s="20" t="s">
        <v>24</v>
      </c>
      <c r="C10" s="21" t="n">
        <v>125</v>
      </c>
      <c r="D10" s="22" t="s">
        <v>25</v>
      </c>
      <c r="E10" s="23"/>
      <c r="F10" s="23"/>
      <c r="G10" s="23"/>
      <c r="H10" s="23"/>
      <c r="I10" s="23"/>
      <c r="J10" s="23"/>
      <c r="K10" s="23"/>
      <c r="L10" s="23"/>
      <c r="M10" s="23"/>
    </row>
    <row r="11" customFormat="false" ht="14.65" hidden="false" customHeight="false" outlineLevel="0" collapsed="false">
      <c r="B11" s="20" t="s">
        <v>26</v>
      </c>
      <c r="C11" s="21" t="n">
        <v>0</v>
      </c>
      <c r="D11" s="22" t="s">
        <v>25</v>
      </c>
      <c r="E11" s="0"/>
      <c r="F11" s="0"/>
      <c r="G11" s="23"/>
      <c r="H11" s="23"/>
      <c r="I11" s="23"/>
      <c r="J11" s="23"/>
      <c r="K11" s="23"/>
      <c r="L11" s="23"/>
      <c r="M11" s="23"/>
    </row>
    <row r="12" customFormat="false" ht="14.65" hidden="false" customHeight="false" outlineLevel="0" collapsed="false">
      <c r="B12" s="20" t="s">
        <v>27</v>
      </c>
      <c r="C12" s="21" t="n">
        <v>0</v>
      </c>
      <c r="D12" s="22" t="s">
        <v>25</v>
      </c>
      <c r="E12" s="23"/>
      <c r="G12" s="23"/>
      <c r="H12" s="23"/>
      <c r="I12" s="23"/>
      <c r="J12" s="23"/>
      <c r="K12" s="23"/>
      <c r="L12" s="23"/>
      <c r="M12" s="23"/>
    </row>
    <row r="13" customFormat="false" ht="14.65" hidden="false" customHeight="false" outlineLevel="0" collapsed="false">
      <c r="B13" s="20" t="s">
        <v>28</v>
      </c>
      <c r="C13" s="21" t="n">
        <v>0</v>
      </c>
      <c r="D13" s="22" t="s">
        <v>25</v>
      </c>
      <c r="E13" s="23"/>
      <c r="G13" s="23"/>
      <c r="H13" s="23"/>
      <c r="I13" s="23"/>
      <c r="J13" s="23"/>
      <c r="K13" s="23"/>
      <c r="L13" s="23"/>
      <c r="M13" s="23"/>
    </row>
    <row r="14" customFormat="false" ht="14.65" hidden="false" customHeight="false" outlineLevel="0" collapsed="false">
      <c r="C14" s="24"/>
      <c r="D14" s="25"/>
      <c r="E14" s="23"/>
      <c r="G14" s="23"/>
      <c r="H14" s="23"/>
      <c r="I14" s="23"/>
      <c r="J14" s="23"/>
      <c r="K14" s="23"/>
      <c r="L14" s="23"/>
      <c r="M14" s="23"/>
    </row>
    <row r="15" customFormat="false" ht="14.65" hidden="false" customHeight="false" outlineLevel="0" collapsed="false">
      <c r="B15" s="1" t="s">
        <v>29</v>
      </c>
      <c r="C15" s="26" t="n">
        <v>0.02</v>
      </c>
      <c r="E15" s="23"/>
      <c r="F15" s="23"/>
      <c r="G15" s="23"/>
      <c r="H15" s="23"/>
      <c r="I15" s="23"/>
      <c r="J15" s="23"/>
      <c r="K15" s="23"/>
      <c r="L15" s="23"/>
      <c r="M15" s="23"/>
    </row>
    <row r="16" customFormat="false" ht="14.65" hidden="false" customHeight="false" outlineLevel="0" collapsed="false">
      <c r="B16" s="1" t="s">
        <v>30</v>
      </c>
      <c r="C16" s="27" t="n">
        <v>0.385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customFormat="false" ht="14.65" hidden="false" customHeight="false" outlineLevel="0" collapsed="false">
      <c r="C17" s="28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customFormat="false" ht="14.65" hidden="false" customHeight="false" outlineLevel="0" collapsed="false">
      <c r="A18" s="0"/>
      <c r="B18" s="11" t="s">
        <v>31</v>
      </c>
      <c r="C18" s="2"/>
      <c r="D18" s="2" t="n">
        <v>1</v>
      </c>
      <c r="E18" s="2" t="n">
        <f aca="false">D18+1</f>
        <v>2</v>
      </c>
      <c r="F18" s="2" t="n">
        <f aca="false">E18+1</f>
        <v>3</v>
      </c>
      <c r="G18" s="2" t="n">
        <f aca="false">F18+1</f>
        <v>4</v>
      </c>
      <c r="H18" s="2" t="n">
        <f aca="false">G18+1</f>
        <v>5</v>
      </c>
      <c r="I18" s="2" t="n">
        <f aca="false">H18+1</f>
        <v>6</v>
      </c>
      <c r="J18" s="2" t="n">
        <f aca="false">I18+1</f>
        <v>7</v>
      </c>
      <c r="K18" s="2" t="n">
        <f aca="false">J18+1</f>
        <v>8</v>
      </c>
      <c r="L18" s="2" t="n">
        <f aca="false">K18+1</f>
        <v>9</v>
      </c>
      <c r="M18" s="2" t="n">
        <f aca="false">L18+1</f>
        <v>10</v>
      </c>
      <c r="N18" s="2" t="n">
        <f aca="false">M18+1</f>
        <v>11</v>
      </c>
      <c r="O18" s="2" t="n">
        <f aca="false">N18+1</f>
        <v>12</v>
      </c>
      <c r="P18" s="2" t="n">
        <f aca="false">O18+1</f>
        <v>13</v>
      </c>
      <c r="Q18" s="2" t="n">
        <f aca="false">P18+1</f>
        <v>14</v>
      </c>
      <c r="R18" s="2" t="n">
        <f aca="false">Q18+1</f>
        <v>15</v>
      </c>
      <c r="S18" s="2" t="n">
        <f aca="false">R18+1</f>
        <v>16</v>
      </c>
      <c r="T18" s="2" t="n">
        <f aca="false">S18+1</f>
        <v>17</v>
      </c>
      <c r="U18" s="2" t="n">
        <f aca="false">T18+1</f>
        <v>18</v>
      </c>
      <c r="V18" s="2" t="n">
        <f aca="false">U18+1</f>
        <v>19</v>
      </c>
      <c r="W18" s="2" t="n">
        <f aca="false">V18+1</f>
        <v>20</v>
      </c>
    </row>
    <row r="19" customFormat="false" ht="14.65" hidden="false" customHeight="false" outlineLevel="0" collapsed="false">
      <c r="A19" s="16" t="s">
        <v>32</v>
      </c>
      <c r="B19" s="1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customFormat="false" ht="14.65" hidden="false" customHeight="false" outlineLevel="0" collapsed="false">
      <c r="A20" s="16" t="s">
        <v>33</v>
      </c>
      <c r="B20" s="17"/>
      <c r="C20" s="2"/>
    </row>
    <row r="21" customFormat="false" ht="14.65" hidden="false" customHeight="false" outlineLevel="0" collapsed="false">
      <c r="A21" s="16"/>
      <c r="B21" s="17" t="s">
        <v>34</v>
      </c>
      <c r="C21" s="2"/>
      <c r="D21" s="21" t="n">
        <v>0</v>
      </c>
      <c r="E21" s="21" t="n">
        <v>0</v>
      </c>
      <c r="F21" s="21" t="n">
        <v>0</v>
      </c>
      <c r="G21" s="21" t="n">
        <v>0</v>
      </c>
      <c r="H21" s="21" t="n">
        <v>0</v>
      </c>
      <c r="I21" s="21" t="n">
        <v>0</v>
      </c>
      <c r="J21" s="21" t="n">
        <v>0</v>
      </c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21" t="n">
        <v>0</v>
      </c>
      <c r="Q21" s="21" t="n">
        <v>0</v>
      </c>
      <c r="R21" s="21" t="n">
        <v>0</v>
      </c>
      <c r="S21" s="21" t="n">
        <v>0</v>
      </c>
      <c r="T21" s="21" t="n">
        <v>0</v>
      </c>
      <c r="U21" s="21" t="n">
        <v>0</v>
      </c>
      <c r="V21" s="21" t="n">
        <v>0</v>
      </c>
      <c r="W21" s="21" t="n">
        <v>0</v>
      </c>
    </row>
    <row r="22" customFormat="false" ht="14.65" hidden="false" customHeight="false" outlineLevel="0" collapsed="false">
      <c r="B22" s="29" t="s">
        <v>35</v>
      </c>
      <c r="C22" s="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customFormat="false" ht="14.65" hidden="false" customHeight="false" outlineLevel="0" collapsed="false">
      <c r="A23" s="16" t="s">
        <v>36</v>
      </c>
      <c r="B23" s="17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customFormat="false" ht="14.65" hidden="false" customHeight="false" outlineLevel="0" collapsed="false">
      <c r="A24" s="16" t="s">
        <v>33</v>
      </c>
      <c r="B24" s="1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customFormat="false" ht="14.65" hidden="false" customHeight="false" outlineLevel="0" collapsed="false">
      <c r="A25" s="19"/>
      <c r="B25" s="31" t="s">
        <v>37</v>
      </c>
      <c r="C25" s="32" t="n">
        <v>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customFormat="false" ht="14.65" hidden="false" customHeight="false" outlineLevel="0" collapsed="false">
      <c r="A26" s="33"/>
      <c r="B26" s="31" t="s">
        <v>38</v>
      </c>
      <c r="C26" s="30" t="s">
        <v>39</v>
      </c>
      <c r="D26" s="21" t="n">
        <v>73</v>
      </c>
      <c r="E26" s="34" t="n">
        <f aca="false">D26*(1+$C$25)</f>
        <v>73</v>
      </c>
      <c r="F26" s="34" t="n">
        <f aca="false">E26*(1+$C$25)</f>
        <v>73</v>
      </c>
      <c r="G26" s="34" t="n">
        <f aca="false">F26*(1+$C$25)</f>
        <v>73</v>
      </c>
      <c r="H26" s="34" t="n">
        <f aca="false">G26*(1+$C$25)</f>
        <v>73</v>
      </c>
      <c r="I26" s="34" t="n">
        <f aca="false">H26*(1+$C$25)</f>
        <v>73</v>
      </c>
      <c r="J26" s="34" t="n">
        <f aca="false">I26*(1+$C$25)</f>
        <v>73</v>
      </c>
      <c r="K26" s="34" t="n">
        <f aca="false">J26*(1+$C$25)</f>
        <v>73</v>
      </c>
      <c r="L26" s="34" t="n">
        <f aca="false">K26*(1+$C$25)</f>
        <v>73</v>
      </c>
      <c r="M26" s="34" t="n">
        <f aca="false">L26*(1+$C$25)</f>
        <v>73</v>
      </c>
      <c r="N26" s="34" t="n">
        <f aca="false">M26*(1+$C$25)</f>
        <v>73</v>
      </c>
      <c r="O26" s="34" t="n">
        <f aca="false">N26*(1+$C$25)</f>
        <v>73</v>
      </c>
      <c r="P26" s="34" t="n">
        <f aca="false">O26*(1+$C$25)</f>
        <v>73</v>
      </c>
      <c r="Q26" s="34" t="n">
        <f aca="false">P26*(1+$C$25)</f>
        <v>73</v>
      </c>
      <c r="R26" s="34" t="n">
        <f aca="false">Q26*(1+$C$25)</f>
        <v>73</v>
      </c>
      <c r="S26" s="34" t="n">
        <f aca="false">R26*(1+$C$25)</f>
        <v>73</v>
      </c>
      <c r="T26" s="34" t="n">
        <f aca="false">S26*(1+$C$25)</f>
        <v>73</v>
      </c>
      <c r="U26" s="34" t="n">
        <f aca="false">T26*(1+$C$25)</f>
        <v>73</v>
      </c>
      <c r="V26" s="34" t="n">
        <f aca="false">U26*(1+$C$25)</f>
        <v>73</v>
      </c>
      <c r="W26" s="34" t="n">
        <f aca="false">V26*(1+$C$25)</f>
        <v>73</v>
      </c>
    </row>
    <row r="27" customFormat="false" ht="14.65" hidden="false" customHeight="false" outlineLevel="0" collapsed="false">
      <c r="B27" s="31" t="s">
        <v>40</v>
      </c>
      <c r="C27" s="30" t="s">
        <v>39</v>
      </c>
      <c r="D27" s="21" t="n">
        <v>0</v>
      </c>
      <c r="E27" s="34" t="n">
        <f aca="false">D27*(1+$C$25)</f>
        <v>0</v>
      </c>
      <c r="F27" s="34" t="n">
        <f aca="false">E27*(1+$C$25)</f>
        <v>0</v>
      </c>
      <c r="G27" s="34" t="n">
        <f aca="false">F27*(1+$C$25)</f>
        <v>0</v>
      </c>
      <c r="H27" s="34" t="n">
        <f aca="false">G27*(1+$C$25)</f>
        <v>0</v>
      </c>
      <c r="I27" s="34" t="n">
        <f aca="false">H27*(1+$C$25)</f>
        <v>0</v>
      </c>
      <c r="J27" s="34" t="n">
        <f aca="false">I27*(1+$C$25)</f>
        <v>0</v>
      </c>
      <c r="K27" s="34" t="n">
        <f aca="false">J27*(1+$C$25)</f>
        <v>0</v>
      </c>
      <c r="L27" s="34" t="n">
        <f aca="false">K27*(1+$C$25)</f>
        <v>0</v>
      </c>
      <c r="M27" s="34" t="n">
        <f aca="false">L27*(1+$C$25)</f>
        <v>0</v>
      </c>
      <c r="N27" s="34" t="n">
        <f aca="false">M27*(1+$C$25)</f>
        <v>0</v>
      </c>
      <c r="O27" s="34" t="n">
        <f aca="false">N27*(1+$C$25)</f>
        <v>0</v>
      </c>
      <c r="P27" s="34" t="n">
        <f aca="false">O27*(1+$C$25)</f>
        <v>0</v>
      </c>
      <c r="Q27" s="34" t="n">
        <f aca="false">P27*(1+$C$25)</f>
        <v>0</v>
      </c>
      <c r="R27" s="34" t="n">
        <f aca="false">Q27*(1+$C$25)</f>
        <v>0</v>
      </c>
      <c r="S27" s="34" t="n">
        <f aca="false">R27*(1+$C$25)</f>
        <v>0</v>
      </c>
      <c r="T27" s="34" t="n">
        <f aca="false">S27*(1+$C$25)</f>
        <v>0</v>
      </c>
      <c r="U27" s="34" t="n">
        <f aca="false">T27*(1+$C$25)</f>
        <v>0</v>
      </c>
      <c r="V27" s="34" t="n">
        <f aca="false">U27*(1+$C$25)</f>
        <v>0</v>
      </c>
      <c r="W27" s="34" t="n">
        <f aca="false">V27*(1+$C$25)</f>
        <v>0</v>
      </c>
    </row>
    <row r="28" customFormat="false" ht="14.65" hidden="false" customHeight="false" outlineLevel="0" collapsed="false">
      <c r="C28" s="35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customFormat="false" ht="14.65" hidden="false" customHeight="false" outlineLevel="0" collapsed="false">
      <c r="A29" s="2" t="s">
        <v>41</v>
      </c>
      <c r="C29" s="35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customFormat="false" ht="14.65" hidden="false" customHeight="false" outlineLevel="0" collapsed="false">
      <c r="B30" s="1" t="s">
        <v>34</v>
      </c>
      <c r="C30" s="35"/>
      <c r="D30" s="33" t="n">
        <f aca="false">D21</f>
        <v>0</v>
      </c>
      <c r="E30" s="33" t="n">
        <f aca="false">E21</f>
        <v>0</v>
      </c>
      <c r="F30" s="33" t="n">
        <f aca="false">F21</f>
        <v>0</v>
      </c>
      <c r="G30" s="33" t="n">
        <f aca="false">G21</f>
        <v>0</v>
      </c>
      <c r="H30" s="33" t="n">
        <f aca="false">H21</f>
        <v>0</v>
      </c>
      <c r="I30" s="33" t="n">
        <f aca="false">I21</f>
        <v>0</v>
      </c>
      <c r="J30" s="33" t="n">
        <f aca="false">J21</f>
        <v>0</v>
      </c>
      <c r="K30" s="33" t="n">
        <f aca="false">K21</f>
        <v>0</v>
      </c>
      <c r="L30" s="33" t="n">
        <f aca="false">L21</f>
        <v>0</v>
      </c>
      <c r="M30" s="33" t="n">
        <f aca="false">M21</f>
        <v>0</v>
      </c>
      <c r="N30" s="33" t="n">
        <f aca="false">N21</f>
        <v>0</v>
      </c>
      <c r="O30" s="33" t="n">
        <f aca="false">O21</f>
        <v>0</v>
      </c>
      <c r="P30" s="33" t="n">
        <f aca="false">P21</f>
        <v>0</v>
      </c>
      <c r="Q30" s="33" t="n">
        <f aca="false">Q21</f>
        <v>0</v>
      </c>
      <c r="R30" s="33" t="n">
        <f aca="false">R21</f>
        <v>0</v>
      </c>
      <c r="S30" s="33" t="n">
        <f aca="false">S21</f>
        <v>0</v>
      </c>
      <c r="T30" s="33" t="n">
        <f aca="false">T21</f>
        <v>0</v>
      </c>
      <c r="U30" s="33" t="n">
        <f aca="false">U21</f>
        <v>0</v>
      </c>
      <c r="V30" s="33" t="n">
        <f aca="false">V21</f>
        <v>0</v>
      </c>
      <c r="W30" s="33" t="n">
        <f aca="false">W21</f>
        <v>0</v>
      </c>
    </row>
    <row r="31" customFormat="false" ht="14.65" hidden="false" customHeight="false" outlineLevel="0" collapsed="false">
      <c r="A31" s="33"/>
      <c r="B31" s="33" t="s">
        <v>42</v>
      </c>
      <c r="C31" s="33"/>
      <c r="D31" s="33" t="n">
        <f aca="false">D26-D27</f>
        <v>73</v>
      </c>
      <c r="E31" s="33" t="n">
        <f aca="false">E26-E27</f>
        <v>73</v>
      </c>
      <c r="F31" s="33" t="n">
        <f aca="false">F26-F27</f>
        <v>73</v>
      </c>
      <c r="G31" s="33" t="n">
        <f aca="false">G26-G27</f>
        <v>73</v>
      </c>
      <c r="H31" s="33" t="n">
        <f aca="false">H26-H27</f>
        <v>73</v>
      </c>
      <c r="I31" s="33" t="n">
        <f aca="false">I26-I27</f>
        <v>73</v>
      </c>
      <c r="J31" s="33" t="n">
        <f aca="false">J26-J27</f>
        <v>73</v>
      </c>
      <c r="K31" s="33" t="n">
        <f aca="false">K26-K27</f>
        <v>73</v>
      </c>
      <c r="L31" s="33" t="n">
        <f aca="false">L26-L27</f>
        <v>73</v>
      </c>
      <c r="M31" s="33" t="n">
        <f aca="false">M26-M27</f>
        <v>73</v>
      </c>
      <c r="N31" s="33" t="n">
        <f aca="false">N26-N27</f>
        <v>73</v>
      </c>
      <c r="O31" s="33" t="n">
        <f aca="false">O26-O27</f>
        <v>73</v>
      </c>
      <c r="P31" s="33" t="n">
        <f aca="false">P26-P27</f>
        <v>73</v>
      </c>
      <c r="Q31" s="33" t="n">
        <f aca="false">Q26-Q27</f>
        <v>73</v>
      </c>
      <c r="R31" s="33" t="n">
        <f aca="false">R26-R27</f>
        <v>73</v>
      </c>
      <c r="S31" s="33" t="n">
        <f aca="false">S26-S27</f>
        <v>73</v>
      </c>
      <c r="T31" s="33" t="n">
        <f aca="false">T26-T27</f>
        <v>73</v>
      </c>
      <c r="U31" s="33" t="n">
        <f aca="false">U26-U27</f>
        <v>73</v>
      </c>
      <c r="V31" s="33" t="n">
        <f aca="false">V26-V27</f>
        <v>73</v>
      </c>
      <c r="W31" s="33" t="n">
        <f aca="false">W26-W27</f>
        <v>73</v>
      </c>
    </row>
    <row r="32" customFormat="false" ht="14.65" hidden="false" customHeight="false" outlineLevel="0" collapsed="false">
      <c r="A32" s="33"/>
      <c r="B32" s="33" t="s">
        <v>43</v>
      </c>
      <c r="C32" s="33"/>
      <c r="D32" s="33" t="n">
        <f aca="false">($C$10+$C$11+$C$12+$C$13)*$C$15</f>
        <v>2.5</v>
      </c>
      <c r="E32" s="33" t="n">
        <f aca="false">($C$10+$C$11+$C$12+$C$13)*$C$15</f>
        <v>2.5</v>
      </c>
      <c r="F32" s="33" t="n">
        <f aca="false">($C$10+$C$11+$C$12+$C$13)*$C$15</f>
        <v>2.5</v>
      </c>
      <c r="G32" s="33" t="n">
        <f aca="false">($C$10+$C$11+$C$12+$C$13)*$C$15</f>
        <v>2.5</v>
      </c>
      <c r="H32" s="33" t="n">
        <f aca="false">($C$10+$C$11+$C$12+$C$13)*$C$15</f>
        <v>2.5</v>
      </c>
      <c r="I32" s="33" t="n">
        <f aca="false">($C$10+$C$11+$C$12+$C$13)*$C$15</f>
        <v>2.5</v>
      </c>
      <c r="J32" s="33" t="n">
        <f aca="false">($C$10+$C$11+$C$12+$C$13)*$C$15</f>
        <v>2.5</v>
      </c>
      <c r="K32" s="33" t="n">
        <f aca="false">($C$10+$C$11+$C$12+$C$13)*$C$15</f>
        <v>2.5</v>
      </c>
      <c r="L32" s="33" t="n">
        <f aca="false">($C$10+$C$11+$C$12+$C$13)*$C$15</f>
        <v>2.5</v>
      </c>
      <c r="M32" s="33" t="n">
        <f aca="false">($C$10+$C$11+$C$12+$C$13)*$C$15</f>
        <v>2.5</v>
      </c>
      <c r="N32" s="33" t="n">
        <f aca="false">($C$10+$C$11+$C$12+$C$13)*$C$15</f>
        <v>2.5</v>
      </c>
      <c r="O32" s="33" t="n">
        <f aca="false">($C$10+$C$11+$C$12+$C$13)*$C$15</f>
        <v>2.5</v>
      </c>
      <c r="P32" s="33" t="n">
        <f aca="false">($C$10+$C$11+$C$12+$C$13)*$C$15</f>
        <v>2.5</v>
      </c>
      <c r="Q32" s="33" t="n">
        <f aca="false">($C$10+$C$11+$C$12+$C$13)*$C$15</f>
        <v>2.5</v>
      </c>
      <c r="R32" s="33" t="n">
        <f aca="false">($C$10+$C$11+$C$12+$C$13)*$C$15</f>
        <v>2.5</v>
      </c>
      <c r="S32" s="33" t="n">
        <f aca="false">($C$10+$C$11+$C$12+$C$13)*$C$15</f>
        <v>2.5</v>
      </c>
      <c r="T32" s="33" t="n">
        <f aca="false">($C$10+$C$11+$C$12+$C$13)*$C$15</f>
        <v>2.5</v>
      </c>
      <c r="U32" s="33" t="n">
        <f aca="false">($C$10+$C$11+$C$12+$C$13)*$C$15</f>
        <v>2.5</v>
      </c>
      <c r="V32" s="33" t="n">
        <f aca="false">($C$10+$C$11+$C$12+$C$13)*$C$15</f>
        <v>2.5</v>
      </c>
      <c r="W32" s="33" t="n">
        <f aca="false">($C$10+$C$11+$C$12+$C$13)*$C$15</f>
        <v>2.5</v>
      </c>
    </row>
    <row r="33" customFormat="false" ht="14.65" hidden="false" customHeight="false" outlineLevel="0" collapsed="false">
      <c r="A33" s="33"/>
      <c r="B33" s="33" t="s">
        <v>44</v>
      </c>
      <c r="C33" s="33"/>
      <c r="D33" s="33" t="n">
        <f aca="false">$C$10*D52</f>
        <v>41.25</v>
      </c>
      <c r="E33" s="33" t="n">
        <f aca="false">$C$10*E52</f>
        <v>56.25</v>
      </c>
      <c r="F33" s="33" t="n">
        <f aca="false">$C$10*F52</f>
        <v>18.75</v>
      </c>
      <c r="G33" s="33" t="n">
        <f aca="false">$C$10*G52</f>
        <v>8.75</v>
      </c>
      <c r="H33" s="33" t="n">
        <f aca="false">$C$10*H52</f>
        <v>0</v>
      </c>
      <c r="I33" s="33" t="n">
        <f aca="false">$C$10*I52</f>
        <v>0</v>
      </c>
      <c r="J33" s="33" t="n">
        <f aca="false">$C$10*J52</f>
        <v>0</v>
      </c>
      <c r="K33" s="33" t="n">
        <f aca="false">$C$10*K52</f>
        <v>0</v>
      </c>
      <c r="L33" s="33" t="n">
        <f aca="false">$C$10*L52</f>
        <v>0</v>
      </c>
      <c r="M33" s="33" t="n">
        <f aca="false">$C$10*M52</f>
        <v>0</v>
      </c>
      <c r="N33" s="33" t="n">
        <f aca="false">$C$10*N52</f>
        <v>0</v>
      </c>
      <c r="O33" s="33" t="n">
        <f aca="false">$C$10*O52</f>
        <v>0</v>
      </c>
      <c r="P33" s="33" t="n">
        <f aca="false">$C$10*P52</f>
        <v>0</v>
      </c>
      <c r="Q33" s="33" t="n">
        <f aca="false">$C$10*Q52</f>
        <v>0</v>
      </c>
      <c r="R33" s="33" t="n">
        <f aca="false">$C$10*R52</f>
        <v>0</v>
      </c>
      <c r="S33" s="33" t="n">
        <f aca="false">$C$10*S52</f>
        <v>0</v>
      </c>
      <c r="T33" s="33" t="n">
        <f aca="false">$C$10*T52</f>
        <v>0</v>
      </c>
      <c r="U33" s="33" t="n">
        <f aca="false">$C$10*U52</f>
        <v>0</v>
      </c>
      <c r="V33" s="33" t="n">
        <f aca="false">$C$10*V52</f>
        <v>0</v>
      </c>
      <c r="W33" s="33" t="n">
        <f aca="false">$C$10*W52</f>
        <v>0</v>
      </c>
    </row>
    <row r="34" customFormat="false" ht="14.65" hidden="false" customHeight="false" outlineLevel="0" collapsed="false">
      <c r="A34" s="33"/>
      <c r="B34" s="33" t="s">
        <v>45</v>
      </c>
      <c r="C34" s="33"/>
      <c r="D34" s="33" t="n">
        <f aca="false">$C$11*D53</f>
        <v>0</v>
      </c>
      <c r="E34" s="33" t="n">
        <f aca="false">$C$11*E53</f>
        <v>0</v>
      </c>
      <c r="F34" s="33" t="n">
        <f aca="false">$C$11*F53</f>
        <v>0</v>
      </c>
      <c r="G34" s="33" t="n">
        <f aca="false">$C$11*G53</f>
        <v>0</v>
      </c>
      <c r="H34" s="33" t="n">
        <f aca="false">$C$11*H53</f>
        <v>0</v>
      </c>
      <c r="I34" s="33" t="n">
        <f aca="false">$C$11*I53</f>
        <v>0</v>
      </c>
      <c r="J34" s="33" t="n">
        <f aca="false">$C$11*J53</f>
        <v>0</v>
      </c>
      <c r="K34" s="33" t="n">
        <f aca="false">$C$11*K53</f>
        <v>0</v>
      </c>
      <c r="L34" s="33" t="n">
        <f aca="false">$C$11*L53</f>
        <v>0</v>
      </c>
      <c r="M34" s="33" t="n">
        <f aca="false">$C$11*M53</f>
        <v>0</v>
      </c>
      <c r="N34" s="33" t="n">
        <f aca="false">$C$11*N53</f>
        <v>0</v>
      </c>
      <c r="O34" s="33" t="n">
        <f aca="false">$C$11*O53</f>
        <v>0</v>
      </c>
      <c r="P34" s="33" t="n">
        <f aca="false">$C$11*P53</f>
        <v>0</v>
      </c>
      <c r="Q34" s="33" t="n">
        <f aca="false">$C$11*Q53</f>
        <v>0</v>
      </c>
      <c r="R34" s="33" t="n">
        <f aca="false">$C$11*R53</f>
        <v>0</v>
      </c>
      <c r="S34" s="33" t="n">
        <f aca="false">$C$11*S53</f>
        <v>0</v>
      </c>
      <c r="T34" s="33" t="n">
        <f aca="false">$C$11*T53</f>
        <v>0</v>
      </c>
      <c r="U34" s="33" t="n">
        <f aca="false">$C$11*U53</f>
        <v>0</v>
      </c>
      <c r="V34" s="33" t="n">
        <f aca="false">$C$11*V53</f>
        <v>0</v>
      </c>
      <c r="W34" s="33" t="n">
        <f aca="false">$C$11*W53</f>
        <v>0</v>
      </c>
    </row>
    <row r="35" customFormat="false" ht="14.65" hidden="false" customHeight="false" outlineLevel="0" collapsed="false">
      <c r="A35" s="33"/>
      <c r="B35" s="33" t="s">
        <v>46</v>
      </c>
      <c r="C35" s="33"/>
      <c r="D35" s="33" t="n">
        <f aca="false">$C$12*D54</f>
        <v>0</v>
      </c>
      <c r="E35" s="33" t="n">
        <f aca="false">$C$12*E54</f>
        <v>0</v>
      </c>
      <c r="F35" s="33" t="n">
        <f aca="false">$C$12*F54</f>
        <v>0</v>
      </c>
      <c r="G35" s="33" t="n">
        <f aca="false">$C$12*G54</f>
        <v>0</v>
      </c>
      <c r="H35" s="33" t="n">
        <f aca="false">$C$12*H54</f>
        <v>0</v>
      </c>
      <c r="I35" s="33" t="n">
        <f aca="false">$C$12*I54</f>
        <v>0</v>
      </c>
      <c r="J35" s="33" t="n">
        <f aca="false">$C$12*J54</f>
        <v>0</v>
      </c>
      <c r="K35" s="33" t="n">
        <f aca="false">$C$12*K54</f>
        <v>0</v>
      </c>
      <c r="L35" s="33" t="n">
        <f aca="false">$C$12*L54</f>
        <v>0</v>
      </c>
      <c r="M35" s="33" t="n">
        <f aca="false">$C$12*M54</f>
        <v>0</v>
      </c>
      <c r="N35" s="33" t="n">
        <f aca="false">$C$12*N54</f>
        <v>0</v>
      </c>
      <c r="O35" s="33" t="n">
        <f aca="false">$C$12*O54</f>
        <v>0</v>
      </c>
      <c r="P35" s="33" t="n">
        <f aca="false">$C$12*P54</f>
        <v>0</v>
      </c>
      <c r="Q35" s="33" t="n">
        <f aca="false">$C$12*Q54</f>
        <v>0</v>
      </c>
      <c r="R35" s="33" t="n">
        <f aca="false">$C$12*R54</f>
        <v>0</v>
      </c>
      <c r="S35" s="33" t="n">
        <f aca="false">$C$12*S54</f>
        <v>0</v>
      </c>
      <c r="T35" s="33" t="n">
        <f aca="false">$C$12*T54</f>
        <v>0</v>
      </c>
      <c r="U35" s="33" t="n">
        <f aca="false">$C$12*U54</f>
        <v>0</v>
      </c>
      <c r="V35" s="33" t="n">
        <f aca="false">$C$12*V54</f>
        <v>0</v>
      </c>
      <c r="W35" s="33" t="n">
        <f aca="false">$C$12*W54</f>
        <v>0</v>
      </c>
    </row>
    <row r="36" customFormat="false" ht="14.65" hidden="false" customHeight="false" outlineLevel="0" collapsed="false">
      <c r="A36" s="33"/>
      <c r="B36" s="33" t="s">
        <v>47</v>
      </c>
      <c r="C36" s="33"/>
      <c r="D36" s="33" t="n">
        <f aca="false">$C$13*D55</f>
        <v>0</v>
      </c>
      <c r="E36" s="33" t="n">
        <f aca="false">$C$13*E55</f>
        <v>0</v>
      </c>
      <c r="F36" s="33" t="n">
        <f aca="false">$C$13*F55</f>
        <v>0</v>
      </c>
      <c r="G36" s="33" t="n">
        <f aca="false">$C$13*G55</f>
        <v>0</v>
      </c>
      <c r="H36" s="33" t="n">
        <f aca="false">$C$13*H55</f>
        <v>0</v>
      </c>
      <c r="I36" s="33" t="n">
        <f aca="false">$C$13*I55</f>
        <v>0</v>
      </c>
      <c r="J36" s="33" t="n">
        <f aca="false">$C$13*J55</f>
        <v>0</v>
      </c>
      <c r="K36" s="33" t="n">
        <f aca="false">$C$13*K55</f>
        <v>0</v>
      </c>
      <c r="L36" s="33" t="n">
        <f aca="false">$C$13*L55</f>
        <v>0</v>
      </c>
      <c r="M36" s="33" t="n">
        <f aca="false">$C$13*M55</f>
        <v>0</v>
      </c>
      <c r="N36" s="33" t="n">
        <f aca="false">$C$13*N55</f>
        <v>0</v>
      </c>
      <c r="O36" s="33" t="n">
        <f aca="false">$C$13*O55</f>
        <v>0</v>
      </c>
      <c r="P36" s="33" t="n">
        <f aca="false">$C$13*P55</f>
        <v>0</v>
      </c>
      <c r="Q36" s="33" t="n">
        <f aca="false">$C$13*Q55</f>
        <v>0</v>
      </c>
      <c r="R36" s="33" t="n">
        <f aca="false">$C$13*R55</f>
        <v>0</v>
      </c>
      <c r="S36" s="33" t="n">
        <f aca="false">$C$13*S55</f>
        <v>0</v>
      </c>
      <c r="T36" s="33" t="n">
        <f aca="false">$C$13*T55</f>
        <v>0</v>
      </c>
      <c r="U36" s="33" t="n">
        <f aca="false">$C$13*U55</f>
        <v>0</v>
      </c>
      <c r="V36" s="33" t="n">
        <f aca="false">$C$13*V55</f>
        <v>0</v>
      </c>
      <c r="W36" s="33" t="n">
        <f aca="false">$C$13*W55</f>
        <v>0</v>
      </c>
    </row>
    <row r="37" customFormat="false" ht="14.65" hidden="false" customHeight="false" outlineLevel="0" collapsed="false">
      <c r="A37" s="33"/>
      <c r="B37" s="33" t="s">
        <v>48</v>
      </c>
      <c r="C37" s="33"/>
      <c r="D37" s="33" t="n">
        <f aca="false">D33+D34+D35+D36</f>
        <v>41.25</v>
      </c>
      <c r="E37" s="33" t="n">
        <f aca="false">E33+E34+E35+E36</f>
        <v>56.25</v>
      </c>
      <c r="F37" s="33" t="n">
        <f aca="false">F33+F34+F35+F36</f>
        <v>18.75</v>
      </c>
      <c r="G37" s="33" t="n">
        <f aca="false">G33+G34+G35+G36</f>
        <v>8.75</v>
      </c>
      <c r="H37" s="33" t="n">
        <f aca="false">H33+H34+H35+H36</f>
        <v>0</v>
      </c>
      <c r="I37" s="33" t="n">
        <f aca="false">I33+I34+I35+I36</f>
        <v>0</v>
      </c>
      <c r="J37" s="33" t="n">
        <f aca="false">J33+J34+J35+J36</f>
        <v>0</v>
      </c>
      <c r="K37" s="33" t="n">
        <f aca="false">K33+K34+K35+K36</f>
        <v>0</v>
      </c>
      <c r="L37" s="33" t="n">
        <f aca="false">L33+L34+L35+L36</f>
        <v>0</v>
      </c>
      <c r="M37" s="33" t="n">
        <f aca="false">M33+M34+M35+M36</f>
        <v>0</v>
      </c>
      <c r="N37" s="33" t="n">
        <f aca="false">N33+N34+N35+N36</f>
        <v>0</v>
      </c>
      <c r="O37" s="33" t="n">
        <f aca="false">O33+O34+O35+O36</f>
        <v>0</v>
      </c>
      <c r="P37" s="33" t="n">
        <f aca="false">P33+P34+P35+P36</f>
        <v>0</v>
      </c>
      <c r="Q37" s="33" t="n">
        <f aca="false">Q33+Q34+Q35+Q36</f>
        <v>0</v>
      </c>
      <c r="R37" s="33" t="n">
        <f aca="false">R33+R34+R35+R36</f>
        <v>0</v>
      </c>
      <c r="S37" s="33" t="n">
        <f aca="false">S33+S34+S35+S36</f>
        <v>0</v>
      </c>
      <c r="T37" s="33" t="n">
        <f aca="false">T33+T34+T35+T36</f>
        <v>0</v>
      </c>
      <c r="U37" s="33" t="n">
        <f aca="false">U33+U34+U35+U36</f>
        <v>0</v>
      </c>
      <c r="V37" s="33" t="n">
        <f aca="false">V33+V34+V35+V36</f>
        <v>0</v>
      </c>
      <c r="W37" s="33" t="n">
        <f aca="false">W33+W34+W35+W36</f>
        <v>0</v>
      </c>
    </row>
    <row r="38" customFormat="false" ht="14.65" hidden="false" customHeight="false" outlineLevel="0" collapsed="false">
      <c r="A38" s="33"/>
      <c r="B38" s="33" t="s">
        <v>49</v>
      </c>
      <c r="C38" s="33"/>
      <c r="D38" s="33" t="n">
        <f aca="false">D32+D37</f>
        <v>43.75</v>
      </c>
      <c r="E38" s="33" t="n">
        <f aca="false">E32+E37</f>
        <v>58.75</v>
      </c>
      <c r="F38" s="33" t="n">
        <f aca="false">F32+F37</f>
        <v>21.25</v>
      </c>
      <c r="G38" s="33" t="n">
        <f aca="false">G32+G37</f>
        <v>11.25</v>
      </c>
      <c r="H38" s="33" t="n">
        <f aca="false">H32+H37</f>
        <v>2.5</v>
      </c>
      <c r="I38" s="33" t="n">
        <f aca="false">I32+I37</f>
        <v>2.5</v>
      </c>
      <c r="J38" s="33" t="n">
        <f aca="false">J32+J37</f>
        <v>2.5</v>
      </c>
      <c r="K38" s="33" t="n">
        <f aca="false">K32+K37</f>
        <v>2.5</v>
      </c>
      <c r="L38" s="33" t="n">
        <f aca="false">L32+L37</f>
        <v>2.5</v>
      </c>
      <c r="M38" s="33" t="n">
        <f aca="false">M32+M37</f>
        <v>2.5</v>
      </c>
      <c r="N38" s="33" t="n">
        <f aca="false">N32+N37</f>
        <v>2.5</v>
      </c>
      <c r="O38" s="33" t="n">
        <f aca="false">O32+O37</f>
        <v>2.5</v>
      </c>
      <c r="P38" s="33" t="n">
        <f aca="false">P32+P37</f>
        <v>2.5</v>
      </c>
      <c r="Q38" s="33" t="n">
        <f aca="false">Q32+Q37</f>
        <v>2.5</v>
      </c>
      <c r="R38" s="33" t="n">
        <f aca="false">R32+R37</f>
        <v>2.5</v>
      </c>
      <c r="S38" s="33" t="n">
        <f aca="false">S32+S37</f>
        <v>2.5</v>
      </c>
      <c r="T38" s="33" t="n">
        <f aca="false">T32+T37</f>
        <v>2.5</v>
      </c>
      <c r="U38" s="33" t="n">
        <f aca="false">U32+U37</f>
        <v>2.5</v>
      </c>
      <c r="V38" s="33" t="n">
        <f aca="false">V32+V37</f>
        <v>2.5</v>
      </c>
      <c r="W38" s="33" t="n">
        <f aca="false">W32+W37</f>
        <v>2.5</v>
      </c>
    </row>
    <row r="39" customFormat="false" ht="14.65" hidden="false" customHeight="false" outlineLevel="0" collapsed="false">
      <c r="A39" s="33"/>
      <c r="B39" s="33" t="s">
        <v>50</v>
      </c>
      <c r="C39" s="33"/>
      <c r="D39" s="33" t="n">
        <f aca="false">D30+D31-D38</f>
        <v>29.25</v>
      </c>
      <c r="E39" s="33" t="n">
        <f aca="false">E30+E31-E38</f>
        <v>14.25</v>
      </c>
      <c r="F39" s="33" t="n">
        <f aca="false">F30+F31-F38</f>
        <v>51.75</v>
      </c>
      <c r="G39" s="33" t="n">
        <f aca="false">G30+G31-G38</f>
        <v>61.75</v>
      </c>
      <c r="H39" s="33" t="n">
        <f aca="false">H30+H31-H38</f>
        <v>70.5</v>
      </c>
      <c r="I39" s="33" t="n">
        <f aca="false">I30+I31-I38</f>
        <v>70.5</v>
      </c>
      <c r="J39" s="33" t="n">
        <f aca="false">J30+J31-J38</f>
        <v>70.5</v>
      </c>
      <c r="K39" s="33" t="n">
        <f aca="false">K30+K31-K38</f>
        <v>70.5</v>
      </c>
      <c r="L39" s="33" t="n">
        <f aca="false">L30+L31-L38</f>
        <v>70.5</v>
      </c>
      <c r="M39" s="33" t="n">
        <f aca="false">M30+M31-M38</f>
        <v>70.5</v>
      </c>
      <c r="N39" s="33" t="n">
        <f aca="false">N30+N31-N38</f>
        <v>70.5</v>
      </c>
      <c r="O39" s="33" t="n">
        <f aca="false">O30+O31-O38</f>
        <v>70.5</v>
      </c>
      <c r="P39" s="33" t="n">
        <f aca="false">P30+P31-P38</f>
        <v>70.5</v>
      </c>
      <c r="Q39" s="33" t="n">
        <f aca="false">Q30+Q31-Q38</f>
        <v>70.5</v>
      </c>
      <c r="R39" s="33" t="n">
        <f aca="false">R30+R31-R38</f>
        <v>70.5</v>
      </c>
      <c r="S39" s="33" t="n">
        <f aca="false">S30+S31-S38</f>
        <v>70.5</v>
      </c>
      <c r="T39" s="33" t="n">
        <f aca="false">T30+T31-T38</f>
        <v>70.5</v>
      </c>
      <c r="U39" s="33" t="n">
        <f aca="false">U30+U31-U38</f>
        <v>70.5</v>
      </c>
      <c r="V39" s="33" t="n">
        <f aca="false">V30+V31-V38</f>
        <v>70.5</v>
      </c>
      <c r="W39" s="33" t="n">
        <f aca="false">W30+W31-W38</f>
        <v>70.5</v>
      </c>
    </row>
    <row r="40" customFormat="false" ht="14.65" hidden="false" customHeight="false" outlineLevel="0" collapsed="false">
      <c r="A40" s="33"/>
      <c r="B40" s="33" t="s">
        <v>51</v>
      </c>
      <c r="C40" s="33"/>
      <c r="D40" s="33" t="n">
        <f aca="false">$C$16*D39</f>
        <v>11.26125</v>
      </c>
      <c r="E40" s="33" t="n">
        <f aca="false">$C$16*E39</f>
        <v>5.48625</v>
      </c>
      <c r="F40" s="33" t="n">
        <f aca="false">$C$16*F39</f>
        <v>19.92375</v>
      </c>
      <c r="G40" s="33" t="n">
        <f aca="false">$C$16*G39</f>
        <v>23.77375</v>
      </c>
      <c r="H40" s="33" t="n">
        <f aca="false">$C$16*H39</f>
        <v>27.1425</v>
      </c>
      <c r="I40" s="33" t="n">
        <f aca="false">$C$16*I39</f>
        <v>27.1425</v>
      </c>
      <c r="J40" s="33" t="n">
        <f aca="false">$C$16*J39</f>
        <v>27.1425</v>
      </c>
      <c r="K40" s="33" t="n">
        <f aca="false">$C$16*K39</f>
        <v>27.1425</v>
      </c>
      <c r="L40" s="33" t="n">
        <f aca="false">$C$16*L39</f>
        <v>27.1425</v>
      </c>
      <c r="M40" s="33" t="n">
        <f aca="false">$C$16*M39</f>
        <v>27.1425</v>
      </c>
      <c r="N40" s="33" t="n">
        <f aca="false">$C$16*N39</f>
        <v>27.1425</v>
      </c>
      <c r="O40" s="33" t="n">
        <f aca="false">$C$16*O39</f>
        <v>27.1425</v>
      </c>
      <c r="P40" s="33" t="n">
        <f aca="false">$C$16*P39</f>
        <v>27.1425</v>
      </c>
      <c r="Q40" s="33" t="n">
        <f aca="false">$C$16*Q39</f>
        <v>27.1425</v>
      </c>
      <c r="R40" s="33" t="n">
        <f aca="false">$C$16*R39</f>
        <v>27.1425</v>
      </c>
      <c r="S40" s="33" t="n">
        <f aca="false">$C$16*S39</f>
        <v>27.1425</v>
      </c>
      <c r="T40" s="33" t="n">
        <f aca="false">$C$16*T39</f>
        <v>27.1425</v>
      </c>
      <c r="U40" s="33" t="n">
        <f aca="false">$C$16*U39</f>
        <v>27.1425</v>
      </c>
      <c r="V40" s="33" t="n">
        <f aca="false">$C$16*V39</f>
        <v>27.1425</v>
      </c>
      <c r="W40" s="33" t="n">
        <f aca="false">$C$16*W39</f>
        <v>27.1425</v>
      </c>
    </row>
    <row r="41" customFormat="false" ht="14.65" hidden="false" customHeight="false" outlineLevel="0" collapsed="false">
      <c r="A41" s="33"/>
      <c r="B41" s="33" t="s">
        <v>52</v>
      </c>
      <c r="C41" s="33"/>
      <c r="D41" s="33" t="n">
        <f aca="false">D39-D40</f>
        <v>17.98875</v>
      </c>
      <c r="E41" s="33" t="n">
        <f aca="false">E39-E40</f>
        <v>8.76375</v>
      </c>
      <c r="F41" s="33" t="n">
        <f aca="false">F39-F40</f>
        <v>31.82625</v>
      </c>
      <c r="G41" s="33" t="n">
        <f aca="false">G39-G40</f>
        <v>37.97625</v>
      </c>
      <c r="H41" s="33" t="n">
        <f aca="false">H39-H40</f>
        <v>43.3575</v>
      </c>
      <c r="I41" s="33" t="n">
        <f aca="false">I39-I40</f>
        <v>43.3575</v>
      </c>
      <c r="J41" s="33" t="n">
        <f aca="false">J39-J40</f>
        <v>43.3575</v>
      </c>
      <c r="K41" s="33" t="n">
        <f aca="false">K39-K40</f>
        <v>43.3575</v>
      </c>
      <c r="L41" s="33" t="n">
        <f aca="false">L39-L40</f>
        <v>43.3575</v>
      </c>
      <c r="M41" s="33" t="n">
        <f aca="false">M39-M40</f>
        <v>43.3575</v>
      </c>
      <c r="N41" s="33" t="n">
        <f aca="false">N39-N40</f>
        <v>43.3575</v>
      </c>
      <c r="O41" s="33" t="n">
        <f aca="false">O39-O40</f>
        <v>43.3575</v>
      </c>
      <c r="P41" s="33" t="n">
        <f aca="false">P39-P40</f>
        <v>43.3575</v>
      </c>
      <c r="Q41" s="33" t="n">
        <f aca="false">Q39-Q40</f>
        <v>43.3575</v>
      </c>
      <c r="R41" s="33" t="n">
        <f aca="false">R39-R40</f>
        <v>43.3575</v>
      </c>
      <c r="S41" s="33" t="n">
        <f aca="false">S39-S40</f>
        <v>43.3575</v>
      </c>
      <c r="T41" s="33" t="n">
        <f aca="false">T39-T40</f>
        <v>43.3575</v>
      </c>
      <c r="U41" s="33" t="n">
        <f aca="false">U39-U40</f>
        <v>43.3575</v>
      </c>
      <c r="V41" s="33" t="n">
        <f aca="false">V39-V40</f>
        <v>43.3575</v>
      </c>
      <c r="W41" s="33" t="n">
        <f aca="false">W39-W40</f>
        <v>43.3575</v>
      </c>
    </row>
    <row r="42" customFormat="false" ht="14.65" hidden="false" customHeight="false" outlineLevel="0" collapsed="false">
      <c r="A42" s="33"/>
      <c r="B42" s="33" t="s">
        <v>53</v>
      </c>
      <c r="C42" s="33" t="n">
        <f aca="false">-(C10+C11+C12+C13)</f>
        <v>-125</v>
      </c>
      <c r="D42" s="33" t="n">
        <f aca="false">D41+D37</f>
        <v>59.23875</v>
      </c>
      <c r="E42" s="33" t="n">
        <f aca="false">E41+E37</f>
        <v>65.01375</v>
      </c>
      <c r="F42" s="33" t="n">
        <f aca="false">F41+F37</f>
        <v>50.57625</v>
      </c>
      <c r="G42" s="33" t="n">
        <f aca="false">G41+G37</f>
        <v>46.72625</v>
      </c>
      <c r="H42" s="33" t="n">
        <f aca="false">H41+H37</f>
        <v>43.3575</v>
      </c>
      <c r="I42" s="33" t="n">
        <f aca="false">I41+I37</f>
        <v>43.3575</v>
      </c>
      <c r="J42" s="33" t="n">
        <f aca="false">J41+J37</f>
        <v>43.3575</v>
      </c>
      <c r="K42" s="33" t="n">
        <f aca="false">K41+K37</f>
        <v>43.3575</v>
      </c>
      <c r="L42" s="33" t="n">
        <f aca="false">L41+L37</f>
        <v>43.3575</v>
      </c>
      <c r="M42" s="33" t="n">
        <f aca="false">M41+M37</f>
        <v>43.3575</v>
      </c>
      <c r="N42" s="33" t="n">
        <f aca="false">N41+N37</f>
        <v>43.3575</v>
      </c>
      <c r="O42" s="33" t="n">
        <f aca="false">O41+O37</f>
        <v>43.3575</v>
      </c>
      <c r="P42" s="33" t="n">
        <f aca="false">P41+P37</f>
        <v>43.3575</v>
      </c>
      <c r="Q42" s="33" t="n">
        <f aca="false">Q41+Q37</f>
        <v>43.3575</v>
      </c>
      <c r="R42" s="33" t="n">
        <f aca="false">R41+R37</f>
        <v>43.3575</v>
      </c>
      <c r="S42" s="33" t="n">
        <f aca="false">S41+S37</f>
        <v>43.3575</v>
      </c>
      <c r="T42" s="33" t="n">
        <f aca="false">T41+T37</f>
        <v>43.3575</v>
      </c>
      <c r="U42" s="33" t="n">
        <f aca="false">U41+U37</f>
        <v>43.3575</v>
      </c>
      <c r="V42" s="33" t="n">
        <f aca="false">V41+V37</f>
        <v>43.3575</v>
      </c>
      <c r="W42" s="33" t="n">
        <f aca="false">W41+W37</f>
        <v>43.3575</v>
      </c>
    </row>
    <row r="43" customFormat="false" ht="14.65" hidden="false" customHeight="false" outlineLevel="0" collapsed="false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customFormat="false" ht="14.65" hidden="false" customHeight="false" outlineLevel="0" collapsed="false">
      <c r="A44" s="2" t="s">
        <v>54</v>
      </c>
      <c r="C44" s="35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customFormat="false" ht="14.65" hidden="false" customHeight="false" outlineLevel="0" collapsed="false">
      <c r="A45" s="33"/>
      <c r="B45" s="33" t="s">
        <v>55</v>
      </c>
      <c r="C45" s="33"/>
      <c r="D45" s="33" t="n">
        <f aca="false">IF(D18&lt;=$E$6,SUM($C$10:$C$13)/$E$6,0)</f>
        <v>41.6666666666667</v>
      </c>
      <c r="E45" s="33" t="n">
        <f aca="false">IF(E18&lt;=$E$6,SUM($C$10:$C$13)/$E$6,0)</f>
        <v>41.6666666666667</v>
      </c>
      <c r="F45" s="33" t="n">
        <f aca="false">IF(F18&lt;=$E$6,SUM($C$10:$C$13)/$E$6,0)</f>
        <v>41.6666666666667</v>
      </c>
      <c r="G45" s="33" t="n">
        <f aca="false">IF(G18&lt;=$E$6,SUM($C$10:$C$13)/$E$6,0)</f>
        <v>0</v>
      </c>
      <c r="H45" s="33" t="n">
        <f aca="false">IF(H18&lt;=$E$6,SUM($C$10:$C$13)/$E$6,0)</f>
        <v>0</v>
      </c>
      <c r="I45" s="33" t="n">
        <f aca="false">IF(I18&lt;=$E$6,SUM($C$10:$C$13)/$E$6,0)</f>
        <v>0</v>
      </c>
      <c r="J45" s="33" t="n">
        <f aca="false">IF(J18&lt;=$E$6,SUM($C$10:$C$13)/$E$6,0)</f>
        <v>0</v>
      </c>
      <c r="K45" s="33" t="n">
        <f aca="false">IF(K18&lt;=$E$6,SUM($C$10:$C$13)/$E$6,0)</f>
        <v>0</v>
      </c>
      <c r="L45" s="33" t="n">
        <f aca="false">IF(L18&lt;=$E$6,SUM($C$10:$C$13)/$E$6,0)</f>
        <v>0</v>
      </c>
      <c r="M45" s="33" t="n">
        <f aca="false">IF(M18&lt;=$E$6,SUM($C$10:$C$13)/$E$6,0)</f>
        <v>0</v>
      </c>
      <c r="N45" s="33" t="n">
        <f aca="false">IF(N18&lt;=$E$6,SUM($C$10:$C$13)/$E$6,0)</f>
        <v>0</v>
      </c>
      <c r="O45" s="33" t="n">
        <f aca="false">IF(O18&lt;=$E$6,SUM($C$10:$C$13)/$E$6,0)</f>
        <v>0</v>
      </c>
      <c r="P45" s="33" t="n">
        <f aca="false">IF(P18&lt;=$E$6,SUM($C$10:$C$13)/$E$6,0)</f>
        <v>0</v>
      </c>
      <c r="Q45" s="33" t="n">
        <f aca="false">IF(Q18&lt;=$E$6,SUM($C$10:$C$13)/$E$6,0)</f>
        <v>0</v>
      </c>
      <c r="R45" s="33" t="n">
        <f aca="false">IF(R18&lt;=$E$6,SUM($C$10:$C$13)/$E$6,0)</f>
        <v>0</v>
      </c>
      <c r="S45" s="33" t="n">
        <f aca="false">IF(S18&lt;=$E$6,SUM($C$10:$C$13)/$E$6,0)</f>
        <v>0</v>
      </c>
      <c r="T45" s="33" t="n">
        <f aca="false">IF(T18&lt;=$E$6,SUM($C$10:$C$13)/$E$6,0)</f>
        <v>0</v>
      </c>
      <c r="U45" s="33" t="n">
        <f aca="false">IF(U18&lt;=$E$6,SUM($C$10:$C$13)/$E$6,0)</f>
        <v>0</v>
      </c>
      <c r="V45" s="33" t="n">
        <f aca="false">IF(V18&lt;=$E$6,SUM($C$10:$C$13)/$E$6,0)</f>
        <v>0</v>
      </c>
      <c r="W45" s="33" t="n">
        <f aca="false">IF(W18&lt;=$E$6,SUM($C$10:$C$13)/$E$6,0)</f>
        <v>0</v>
      </c>
    </row>
    <row r="46" customFormat="false" ht="14.65" hidden="false" customHeight="false" outlineLevel="0" collapsed="false">
      <c r="A46" s="33"/>
      <c r="B46" s="33" t="s">
        <v>49</v>
      </c>
      <c r="C46" s="33"/>
      <c r="D46" s="33" t="n">
        <f aca="false">D32+D45</f>
        <v>44.1666666666667</v>
      </c>
      <c r="E46" s="33" t="n">
        <f aca="false">E32+E45</f>
        <v>44.1666666666667</v>
      </c>
      <c r="F46" s="33" t="n">
        <f aca="false">F32+F45</f>
        <v>44.1666666666667</v>
      </c>
      <c r="G46" s="33" t="n">
        <f aca="false">G32+G45</f>
        <v>2.5</v>
      </c>
      <c r="H46" s="33" t="n">
        <f aca="false">H32+H45</f>
        <v>2.5</v>
      </c>
      <c r="I46" s="33" t="n">
        <f aca="false">I32+I45</f>
        <v>2.5</v>
      </c>
      <c r="J46" s="33" t="n">
        <f aca="false">J32+J45</f>
        <v>2.5</v>
      </c>
      <c r="K46" s="33" t="n">
        <f aca="false">K32+K45</f>
        <v>2.5</v>
      </c>
      <c r="L46" s="33" t="n">
        <f aca="false">L32+L45</f>
        <v>2.5</v>
      </c>
      <c r="M46" s="33" t="n">
        <f aca="false">M32+M45</f>
        <v>2.5</v>
      </c>
      <c r="N46" s="33" t="n">
        <f aca="false">N32+N45</f>
        <v>2.5</v>
      </c>
      <c r="O46" s="33" t="n">
        <f aca="false">O32+O45</f>
        <v>2.5</v>
      </c>
      <c r="P46" s="33" t="n">
        <f aca="false">P32+P45</f>
        <v>2.5</v>
      </c>
      <c r="Q46" s="33" t="n">
        <f aca="false">Q32+Q45</f>
        <v>2.5</v>
      </c>
      <c r="R46" s="33" t="n">
        <f aca="false">R32+R45</f>
        <v>2.5</v>
      </c>
      <c r="S46" s="33" t="n">
        <f aca="false">S32+S45</f>
        <v>2.5</v>
      </c>
      <c r="T46" s="33" t="n">
        <f aca="false">T32+T45</f>
        <v>2.5</v>
      </c>
      <c r="U46" s="33" t="n">
        <f aca="false">U32+U45</f>
        <v>2.5</v>
      </c>
      <c r="V46" s="33" t="n">
        <f aca="false">V32+V45</f>
        <v>2.5</v>
      </c>
      <c r="W46" s="33" t="n">
        <f aca="false">W32+W45</f>
        <v>2.5</v>
      </c>
    </row>
    <row r="47" customFormat="false" ht="14.65" hidden="false" customHeight="false" outlineLevel="0" collapsed="false">
      <c r="A47" s="33"/>
      <c r="B47" s="33" t="s">
        <v>50</v>
      </c>
      <c r="C47" s="33"/>
      <c r="D47" s="33" t="n">
        <f aca="false">D30+D31-D46</f>
        <v>28.8333333333333</v>
      </c>
      <c r="E47" s="33" t="n">
        <f aca="false">E30+E31-E46</f>
        <v>28.8333333333333</v>
      </c>
      <c r="F47" s="33" t="n">
        <f aca="false">F30+F31-F46</f>
        <v>28.8333333333333</v>
      </c>
      <c r="G47" s="33" t="n">
        <f aca="false">G30+G31-G46</f>
        <v>70.5</v>
      </c>
      <c r="H47" s="33" t="n">
        <f aca="false">H30+H31-H46</f>
        <v>70.5</v>
      </c>
      <c r="I47" s="33" t="n">
        <f aca="false">I30+I31-I46</f>
        <v>70.5</v>
      </c>
      <c r="J47" s="33" t="n">
        <f aca="false">J30+J31-J46</f>
        <v>70.5</v>
      </c>
      <c r="K47" s="33" t="n">
        <f aca="false">K30+K31-K46</f>
        <v>70.5</v>
      </c>
      <c r="L47" s="33" t="n">
        <f aca="false">L30+L31-L46</f>
        <v>70.5</v>
      </c>
      <c r="M47" s="33" t="n">
        <f aca="false">M30+M31-M46</f>
        <v>70.5</v>
      </c>
      <c r="N47" s="33" t="n">
        <f aca="false">N30+N31-N46</f>
        <v>70.5</v>
      </c>
      <c r="O47" s="33" t="n">
        <f aca="false">O30+O31-O46</f>
        <v>70.5</v>
      </c>
      <c r="P47" s="33" t="n">
        <f aca="false">P30+P31-P46</f>
        <v>70.5</v>
      </c>
      <c r="Q47" s="33" t="n">
        <f aca="false">Q30+Q31-Q46</f>
        <v>70.5</v>
      </c>
      <c r="R47" s="33" t="n">
        <f aca="false">R30+R31-R46</f>
        <v>70.5</v>
      </c>
      <c r="S47" s="33" t="n">
        <f aca="false">S30+S31-S46</f>
        <v>70.5</v>
      </c>
      <c r="T47" s="33" t="n">
        <f aca="false">T30+T31-T46</f>
        <v>70.5</v>
      </c>
      <c r="U47" s="33" t="n">
        <f aca="false">U30+U31-U46</f>
        <v>70.5</v>
      </c>
      <c r="V47" s="33" t="n">
        <f aca="false">V30+V31-V46</f>
        <v>70.5</v>
      </c>
      <c r="W47" s="33" t="n">
        <f aca="false">W30+W31-W46</f>
        <v>70.5</v>
      </c>
    </row>
    <row r="48" customFormat="false" ht="14.65" hidden="false" customHeight="false" outlineLevel="0" collapsed="false">
      <c r="A48" s="33"/>
      <c r="B48" s="33" t="s">
        <v>56</v>
      </c>
      <c r="C48" s="33"/>
      <c r="D48" s="33" t="n">
        <f aca="false">$C$16*D47</f>
        <v>11.1008333333333</v>
      </c>
      <c r="E48" s="33" t="n">
        <f aca="false">$C$16*E47</f>
        <v>11.1008333333333</v>
      </c>
      <c r="F48" s="33" t="n">
        <f aca="false">$C$16*F47</f>
        <v>11.1008333333333</v>
      </c>
      <c r="G48" s="33" t="n">
        <f aca="false">$C$16*G47</f>
        <v>27.1425</v>
      </c>
      <c r="H48" s="33" t="n">
        <f aca="false">$C$16*H47</f>
        <v>27.1425</v>
      </c>
      <c r="I48" s="33" t="n">
        <f aca="false">$C$16*I47</f>
        <v>27.1425</v>
      </c>
      <c r="J48" s="33" t="n">
        <f aca="false">$C$16*J47</f>
        <v>27.1425</v>
      </c>
      <c r="K48" s="33" t="n">
        <f aca="false">$C$16*K47</f>
        <v>27.1425</v>
      </c>
      <c r="L48" s="33" t="n">
        <f aca="false">$C$16*L47</f>
        <v>27.1425</v>
      </c>
      <c r="M48" s="33" t="n">
        <f aca="false">$C$16*M47</f>
        <v>27.1425</v>
      </c>
      <c r="N48" s="33" t="n">
        <f aca="false">$C$16*N47</f>
        <v>27.1425</v>
      </c>
      <c r="O48" s="33" t="n">
        <f aca="false">$C$16*O47</f>
        <v>27.1425</v>
      </c>
      <c r="P48" s="33" t="n">
        <f aca="false">$C$16*P47</f>
        <v>27.1425</v>
      </c>
      <c r="Q48" s="33" t="n">
        <f aca="false">$C$16*Q47</f>
        <v>27.1425</v>
      </c>
      <c r="R48" s="33" t="n">
        <f aca="false">$C$16*R47</f>
        <v>27.1425</v>
      </c>
      <c r="S48" s="33" t="n">
        <f aca="false">$C$16*S47</f>
        <v>27.1425</v>
      </c>
      <c r="T48" s="33" t="n">
        <f aca="false">$C$16*T47</f>
        <v>27.1425</v>
      </c>
      <c r="U48" s="33" t="n">
        <f aca="false">$C$16*U47</f>
        <v>27.1425</v>
      </c>
      <c r="V48" s="33" t="n">
        <f aca="false">$C$16*V47</f>
        <v>27.1425</v>
      </c>
      <c r="W48" s="33" t="n">
        <f aca="false">$C$16*W47</f>
        <v>27.1425</v>
      </c>
    </row>
    <row r="49" customFormat="false" ht="14.65" hidden="false" customHeight="false" outlineLevel="0" collapsed="false">
      <c r="A49" s="33"/>
      <c r="B49" s="33" t="s">
        <v>52</v>
      </c>
      <c r="C49" s="33"/>
      <c r="D49" s="33" t="n">
        <f aca="false">D47-D48</f>
        <v>17.7325</v>
      </c>
      <c r="E49" s="33" t="n">
        <f aca="false">E47-E48</f>
        <v>17.7325</v>
      </c>
      <c r="F49" s="33" t="n">
        <f aca="false">F47-F48</f>
        <v>17.7325</v>
      </c>
      <c r="G49" s="33" t="n">
        <f aca="false">G47-G48</f>
        <v>43.3575</v>
      </c>
      <c r="H49" s="33" t="n">
        <f aca="false">H47-H48</f>
        <v>43.3575</v>
      </c>
      <c r="I49" s="33" t="n">
        <f aca="false">I47-I48</f>
        <v>43.3575</v>
      </c>
      <c r="J49" s="33" t="n">
        <f aca="false">J47-J48</f>
        <v>43.3575</v>
      </c>
      <c r="K49" s="33" t="n">
        <f aca="false">K47-K48</f>
        <v>43.3575</v>
      </c>
      <c r="L49" s="33" t="n">
        <f aca="false">L47-L48</f>
        <v>43.3575</v>
      </c>
      <c r="M49" s="33" t="n">
        <f aca="false">M47-M48</f>
        <v>43.3575</v>
      </c>
      <c r="N49" s="33" t="n">
        <f aca="false">N47-N48</f>
        <v>43.3575</v>
      </c>
      <c r="O49" s="33" t="n">
        <f aca="false">O47-O48</f>
        <v>43.3575</v>
      </c>
      <c r="P49" s="33" t="n">
        <f aca="false">P47-P48</f>
        <v>43.3575</v>
      </c>
      <c r="Q49" s="33" t="n">
        <f aca="false">Q47-Q48</f>
        <v>43.3575</v>
      </c>
      <c r="R49" s="33" t="n">
        <f aca="false">R47-R48</f>
        <v>43.3575</v>
      </c>
      <c r="S49" s="33" t="n">
        <f aca="false">S47-S48</f>
        <v>43.3575</v>
      </c>
      <c r="T49" s="33" t="n">
        <f aca="false">T47-T48</f>
        <v>43.3575</v>
      </c>
      <c r="U49" s="33" t="n">
        <f aca="false">U47-U48</f>
        <v>43.3575</v>
      </c>
      <c r="V49" s="33" t="n">
        <f aca="false">V47-V48</f>
        <v>43.3575</v>
      </c>
      <c r="W49" s="33" t="n">
        <f aca="false">W47-W48</f>
        <v>43.3575</v>
      </c>
    </row>
    <row r="50" customFormat="false" ht="14.65" hidden="false" customHeight="false" outlineLevel="0" collapsed="false">
      <c r="A50" s="33"/>
      <c r="B50" s="33" t="s">
        <v>57</v>
      </c>
      <c r="C50" s="33" t="n">
        <f aca="false">C10+C11+C12+C13</f>
        <v>125</v>
      </c>
      <c r="D50" s="26" t="n">
        <f aca="false">D49/$C50</f>
        <v>0.14186</v>
      </c>
      <c r="E50" s="26" t="n">
        <f aca="false">E49/$C50</f>
        <v>0.14186</v>
      </c>
      <c r="F50" s="26" t="n">
        <f aca="false">F49/$C50</f>
        <v>0.14186</v>
      </c>
      <c r="G50" s="26" t="n">
        <f aca="false">G49/$C50</f>
        <v>0.34686</v>
      </c>
      <c r="H50" s="26" t="n">
        <f aca="false">H49/$C50</f>
        <v>0.34686</v>
      </c>
      <c r="I50" s="26" t="n">
        <f aca="false">I49/$C50</f>
        <v>0.34686</v>
      </c>
      <c r="J50" s="26" t="n">
        <f aca="false">J49/$C50</f>
        <v>0.34686</v>
      </c>
      <c r="K50" s="26" t="n">
        <f aca="false">K49/$C50</f>
        <v>0.34686</v>
      </c>
      <c r="L50" s="26" t="n">
        <f aca="false">L49/$C50</f>
        <v>0.34686</v>
      </c>
      <c r="M50" s="26" t="n">
        <f aca="false">M49/$C50</f>
        <v>0.34686</v>
      </c>
      <c r="N50" s="26" t="n">
        <f aca="false">N49/$C50</f>
        <v>0.34686</v>
      </c>
      <c r="O50" s="26" t="n">
        <f aca="false">O49/$C50</f>
        <v>0.34686</v>
      </c>
      <c r="P50" s="26" t="n">
        <f aca="false">P49/$C50</f>
        <v>0.34686</v>
      </c>
      <c r="Q50" s="26" t="n">
        <f aca="false">Q49/$C50</f>
        <v>0.34686</v>
      </c>
      <c r="R50" s="26" t="n">
        <f aca="false">R49/$C50</f>
        <v>0.34686</v>
      </c>
      <c r="S50" s="26" t="n">
        <f aca="false">S49/$C50</f>
        <v>0.34686</v>
      </c>
      <c r="T50" s="26" t="n">
        <f aca="false">T49/$C50</f>
        <v>0.34686</v>
      </c>
      <c r="U50" s="26" t="n">
        <f aca="false">U49/$C50</f>
        <v>0.34686</v>
      </c>
      <c r="V50" s="26" t="n">
        <f aca="false">V49/$C50</f>
        <v>0.34686</v>
      </c>
      <c r="W50" s="26" t="n">
        <f aca="false">W49/$C50</f>
        <v>0.34686</v>
      </c>
    </row>
    <row r="51" customFormat="false" ht="14.65" hidden="false" customHeight="false" outlineLevel="0" collapsed="false">
      <c r="A51" s="33"/>
      <c r="B51" s="33"/>
      <c r="C51" s="3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customFormat="false" ht="14.65" hidden="false" customHeight="false" outlineLevel="0" collapsed="false">
      <c r="A52" s="36"/>
      <c r="B52" s="36" t="s">
        <v>58</v>
      </c>
      <c r="C52" s="36"/>
      <c r="D52" s="37" t="n">
        <v>0.33</v>
      </c>
      <c r="E52" s="37" t="n">
        <v>0.45</v>
      </c>
      <c r="F52" s="37" t="n">
        <v>0.15</v>
      </c>
      <c r="G52" s="37" t="n">
        <v>0.07</v>
      </c>
      <c r="H52" s="37"/>
      <c r="I52" s="37"/>
      <c r="J52" s="37"/>
      <c r="K52" s="37"/>
      <c r="L52" s="37"/>
      <c r="M52" s="37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</row>
    <row r="53" customFormat="false" ht="14.65" hidden="false" customHeight="false" outlineLevel="0" collapsed="false">
      <c r="A53" s="36"/>
      <c r="B53" s="36" t="s">
        <v>59</v>
      </c>
      <c r="C53" s="36"/>
      <c r="D53" s="37" t="n">
        <v>0.2</v>
      </c>
      <c r="E53" s="37" t="n">
        <v>0.32</v>
      </c>
      <c r="F53" s="37" t="n">
        <v>0.192</v>
      </c>
      <c r="G53" s="37" t="n">
        <v>0.115</v>
      </c>
      <c r="H53" s="37" t="n">
        <v>0.115</v>
      </c>
      <c r="I53" s="37" t="n">
        <v>0.058</v>
      </c>
      <c r="J53" s="37"/>
      <c r="K53" s="37"/>
      <c r="L53" s="37"/>
      <c r="M53" s="37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</row>
    <row r="54" customFormat="false" ht="14.65" hidden="false" customHeight="false" outlineLevel="0" collapsed="false">
      <c r="A54" s="36"/>
      <c r="B54" s="36" t="s">
        <v>60</v>
      </c>
      <c r="C54" s="36"/>
      <c r="D54" s="37" t="n">
        <v>0.1428</v>
      </c>
      <c r="E54" s="37" t="n">
        <v>0.2449</v>
      </c>
      <c r="F54" s="37" t="n">
        <v>0.1749</v>
      </c>
      <c r="G54" s="37" t="n">
        <v>0.1249</v>
      </c>
      <c r="H54" s="37" t="n">
        <v>0.0893</v>
      </c>
      <c r="I54" s="37" t="n">
        <v>0.0893</v>
      </c>
      <c r="J54" s="37" t="n">
        <v>0.0893</v>
      </c>
      <c r="K54" s="37" t="n">
        <v>0.0446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6"/>
    </row>
    <row r="55" customFormat="false" ht="14.65" hidden="false" customHeight="false" outlineLevel="0" collapsed="false">
      <c r="A55" s="36"/>
      <c r="B55" s="36" t="s">
        <v>61</v>
      </c>
      <c r="C55" s="36"/>
      <c r="D55" s="37" t="n">
        <v>0.05</v>
      </c>
      <c r="E55" s="37" t="n">
        <v>0.095</v>
      </c>
      <c r="F55" s="37" t="n">
        <v>0.0855</v>
      </c>
      <c r="G55" s="37" t="n">
        <v>0.0769</v>
      </c>
      <c r="H55" s="37" t="n">
        <v>0.0693</v>
      </c>
      <c r="I55" s="37" t="n">
        <v>0.0623</v>
      </c>
      <c r="J55" s="37" t="n">
        <v>0.059</v>
      </c>
      <c r="K55" s="37" t="n">
        <v>0.059</v>
      </c>
      <c r="L55" s="37" t="n">
        <v>0.059</v>
      </c>
      <c r="M55" s="37" t="n">
        <v>0.059</v>
      </c>
      <c r="N55" s="37" t="n">
        <v>0.059</v>
      </c>
      <c r="O55" s="37" t="n">
        <v>0.059</v>
      </c>
      <c r="P55" s="37" t="n">
        <v>0.059</v>
      </c>
      <c r="Q55" s="37" t="n">
        <v>0.059</v>
      </c>
      <c r="R55" s="37" t="n">
        <v>0.059</v>
      </c>
      <c r="S55" s="37" t="n">
        <v>0.03</v>
      </c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</row>
    <row r="56" customFormat="false" ht="14.65" hidden="false" customHeight="false" outlineLevel="0" collapsed="false">
      <c r="D56" s="26"/>
      <c r="E56" s="13"/>
      <c r="F56" s="13"/>
    </row>
    <row r="57" customFormat="false" ht="14.65" hidden="false" customHeight="false" outlineLevel="0" collapsed="false">
      <c r="C57" s="13"/>
      <c r="D57" s="13"/>
    </row>
    <row r="58" customFormat="false" ht="14.65" hidden="false" customHeight="false" outlineLevel="0" collapsed="false">
      <c r="C58" s="13"/>
      <c r="D58" s="13"/>
    </row>
    <row r="59" customFormat="false" ht="14.65" hidden="false" customHeight="false" outlineLevel="0" collapsed="false">
      <c r="C59" s="13"/>
      <c r="D59" s="13"/>
    </row>
    <row r="60" customFormat="false" ht="14.65" hidden="false" customHeight="false" outlineLevel="0" collapsed="false">
      <c r="C60" s="13"/>
      <c r="D60" s="13"/>
    </row>
    <row r="61" customFormat="false" ht="14.65" hidden="false" customHeight="false" outlineLevel="0" collapsed="false">
      <c r="C61" s="13"/>
      <c r="D61" s="13"/>
    </row>
    <row r="62" customFormat="false" ht="14.65" hidden="false" customHeight="false" outlineLevel="0" collapsed="false">
      <c r="C62" s="13"/>
      <c r="D62" s="13"/>
    </row>
    <row r="63" customFormat="false" ht="14.65" hidden="false" customHeight="false" outlineLevel="0" collapsed="false">
      <c r="C63" s="13"/>
      <c r="D63" s="13"/>
    </row>
    <row r="64" customFormat="false" ht="14.65" hidden="false" customHeight="false" outlineLevel="0" collapsed="false">
      <c r="C64" s="13"/>
      <c r="D64" s="13"/>
    </row>
    <row r="65" customFormat="false" ht="14.65" hidden="false" customHeight="false" outlineLevel="0" collapsed="false">
      <c r="C65" s="13"/>
      <c r="D65" s="13"/>
    </row>
    <row r="66" customFormat="false" ht="14.65" hidden="false" customHeight="false" outlineLevel="0" collapsed="false">
      <c r="C66" s="13"/>
      <c r="D66" s="13"/>
    </row>
    <row r="67" customFormat="false" ht="14.65" hidden="false" customHeight="false" outlineLevel="0" collapsed="false">
      <c r="C67" s="13"/>
      <c r="D67" s="13"/>
    </row>
    <row r="68" customFormat="false" ht="14.65" hidden="false" customHeight="false" outlineLevel="0" collapsed="false">
      <c r="C68" s="13"/>
      <c r="D68" s="13"/>
    </row>
    <row r="69" customFormat="false" ht="14.65" hidden="false" customHeight="false" outlineLevel="0" collapsed="false">
      <c r="C69" s="13"/>
      <c r="D69" s="13"/>
    </row>
    <row r="70" customFormat="false" ht="14.65" hidden="false" customHeight="false" outlineLevel="0" collapsed="false">
      <c r="C70" s="13"/>
      <c r="D70" s="13"/>
    </row>
    <row r="71" customFormat="false" ht="14.65" hidden="false" customHeight="false" outlineLevel="0" collapsed="false">
      <c r="C71" s="13"/>
      <c r="D71" s="13"/>
    </row>
  </sheetData>
  <printOptions headings="false" gridLines="false" gridLinesSet="true" horizontalCentered="false" verticalCentered="false"/>
  <pageMargins left="0.747916666666667" right="0.747916666666667" top="0.9" bottom="0.5" header="0.511811023622047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&amp;L&amp;F&amp;CPage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7.85"/>
  </cols>
  <sheetData>
    <row r="1" customFormat="false" ht="19.35" hidden="false" customHeight="false" outlineLevel="0" collapsed="false">
      <c r="A1" s="38" t="s">
        <v>62</v>
      </c>
    </row>
    <row r="3" customFormat="false" ht="14.65" hidden="false" customHeight="false" outlineLevel="0" collapsed="false">
      <c r="A3" s="38" t="s">
        <v>63</v>
      </c>
      <c r="B3" s="0" t="s">
        <v>64</v>
      </c>
    </row>
    <row r="4" customFormat="false" ht="14.65" hidden="false" customHeight="false" outlineLevel="0" collapsed="false">
      <c r="A4" s="38"/>
    </row>
    <row r="5" customFormat="false" ht="14.65" hidden="false" customHeight="false" outlineLevel="0" collapsed="false">
      <c r="A5" s="38" t="s">
        <v>22</v>
      </c>
      <c r="B5" s="0" t="s">
        <v>65</v>
      </c>
    </row>
    <row r="6" customFormat="false" ht="14.65" hidden="false" customHeight="false" outlineLevel="0" collapsed="false">
      <c r="A6" s="38"/>
      <c r="B6" s="0" t="s">
        <v>66</v>
      </c>
    </row>
    <row r="7" customFormat="false" ht="14.65" hidden="false" customHeight="false" outlineLevel="0" collapsed="false">
      <c r="A7" s="38"/>
    </row>
    <row r="8" customFormat="false" ht="14.65" hidden="false" customHeight="false" outlineLevel="0" collapsed="false">
      <c r="A8" s="38"/>
      <c r="B8" s="0" t="s">
        <v>67</v>
      </c>
    </row>
    <row r="9" customFormat="false" ht="14.65" hidden="false" customHeight="false" outlineLevel="0" collapsed="false">
      <c r="A9" s="38"/>
      <c r="B9" s="0" t="s">
        <v>68</v>
      </c>
    </row>
    <row r="10" customFormat="false" ht="14.65" hidden="false" customHeight="false" outlineLevel="0" collapsed="false">
      <c r="A10" s="38"/>
    </row>
    <row r="11" customFormat="false" ht="14.65" hidden="false" customHeight="false" outlineLevel="0" collapsed="false">
      <c r="A11" s="38" t="s">
        <v>32</v>
      </c>
      <c r="B11" s="0" t="s">
        <v>69</v>
      </c>
    </row>
    <row r="12" customFormat="false" ht="14.65" hidden="false" customHeight="false" outlineLevel="0" collapsed="false">
      <c r="A12" s="38"/>
    </row>
    <row r="13" customFormat="false" ht="14.65" hidden="false" customHeight="false" outlineLevel="0" collapsed="false">
      <c r="A13" s="38" t="s">
        <v>37</v>
      </c>
      <c r="B13" s="0" t="s">
        <v>70</v>
      </c>
    </row>
    <row r="14" customFormat="false" ht="14.65" hidden="false" customHeight="false" outlineLevel="0" collapsed="false">
      <c r="A14" s="38"/>
    </row>
    <row r="15" customFormat="false" ht="14.65" hidden="false" customHeight="false" outlineLevel="0" collapsed="false">
      <c r="A15" s="38" t="s">
        <v>38</v>
      </c>
      <c r="B15" s="0" t="s">
        <v>71</v>
      </c>
    </row>
    <row r="16" customFormat="false" ht="14.65" hidden="false" customHeight="false" outlineLevel="0" collapsed="false">
      <c r="A16" s="38"/>
    </row>
    <row r="17" customFormat="false" ht="14.65" hidden="false" customHeight="false" outlineLevel="0" collapsed="false">
      <c r="A17" s="38" t="s">
        <v>40</v>
      </c>
      <c r="B17" s="0" t="s">
        <v>71</v>
      </c>
    </row>
  </sheetData>
  <printOptions headings="false" gridLines="false" gridLinesSet="true" horizontalCentered="false" verticalCentered="false"/>
  <pageMargins left="0.747916666666667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39" width="6.7"/>
    <col collapsed="false" customWidth="true" hidden="false" outlineLevel="0" max="2" min="2" style="0" width="42.7"/>
    <col collapsed="false" customWidth="true" hidden="false" outlineLevel="0" max="3" min="3" style="0" width="9.7"/>
    <col collapsed="false" customWidth="true" hidden="false" outlineLevel="0" max="4" min="4" style="0" width="15.7"/>
    <col collapsed="false" customWidth="true" hidden="false" outlineLevel="0" max="5" min="5" style="0" width="6.7"/>
    <col collapsed="false" customWidth="true" hidden="false" outlineLevel="0" max="6" min="6" style="0" width="42.7"/>
    <col collapsed="false" customWidth="true" hidden="false" outlineLevel="0" max="7" min="7" style="0" width="9.7"/>
    <col collapsed="false" customWidth="true" hidden="false" outlineLevel="0" max="8" min="8" style="0" width="15.7"/>
    <col collapsed="false" customWidth="true" hidden="false" outlineLevel="0" max="9" min="9" style="0" width="9.7"/>
  </cols>
  <sheetData>
    <row r="1" customFormat="false" ht="19.35" hidden="false" customHeight="false" outlineLevel="0" collapsed="false">
      <c r="A1" s="40" t="s">
        <v>72</v>
      </c>
      <c r="B1" s="38"/>
    </row>
    <row r="3" customFormat="false" ht="14.65" hidden="false" customHeight="false" outlineLevel="0" collapsed="false">
      <c r="A3" s="41" t="s">
        <v>73</v>
      </c>
      <c r="B3" s="38" t="s">
        <v>74</v>
      </c>
      <c r="C3" s="38" t="s">
        <v>75</v>
      </c>
      <c r="E3" s="41" t="s">
        <v>73</v>
      </c>
      <c r="F3" s="38" t="s">
        <v>74</v>
      </c>
      <c r="G3" s="38" t="s">
        <v>75</v>
      </c>
    </row>
    <row r="4" customFormat="false" ht="14.65" hidden="false" customHeight="false" outlineLevel="0" collapsed="false">
      <c r="A4" s="41" t="s">
        <v>76</v>
      </c>
      <c r="B4" s="38"/>
      <c r="C4" s="38" t="s">
        <v>77</v>
      </c>
      <c r="D4" s="42" t="s">
        <v>78</v>
      </c>
      <c r="E4" s="41" t="s">
        <v>76</v>
      </c>
      <c r="F4" s="38"/>
      <c r="G4" s="38" t="s">
        <v>77</v>
      </c>
      <c r="H4" s="42" t="s">
        <v>78</v>
      </c>
    </row>
    <row r="5" customFormat="false" ht="14.65" hidden="false" customHeight="false" outlineLevel="0" collapsed="false">
      <c r="A5" s="41"/>
      <c r="B5" s="38"/>
      <c r="C5" s="38"/>
      <c r="D5" s="42"/>
      <c r="E5" s="41"/>
      <c r="F5" s="38"/>
      <c r="G5" s="38"/>
      <c r="H5" s="42"/>
    </row>
    <row r="6" customFormat="false" ht="14.65" hidden="false" customHeight="false" outlineLevel="0" collapsed="false">
      <c r="A6" s="41"/>
      <c r="B6" s="38"/>
      <c r="C6" s="38"/>
      <c r="D6" s="42"/>
      <c r="E6" s="41"/>
      <c r="F6" s="38"/>
      <c r="G6" s="38"/>
      <c r="H6" s="42"/>
    </row>
    <row r="7" customFormat="false" ht="14.65" hidden="false" customHeight="false" outlineLevel="0" collapsed="false">
      <c r="B7" s="38" t="s">
        <v>79</v>
      </c>
      <c r="E7" s="39"/>
      <c r="F7" s="38" t="s">
        <v>80</v>
      </c>
    </row>
    <row r="8" customFormat="false" ht="14.65" hidden="false" customHeight="false" outlineLevel="0" collapsed="false">
      <c r="E8" s="39"/>
    </row>
    <row r="9" customFormat="false" ht="14.65" hidden="false" customHeight="false" outlineLevel="0" collapsed="false">
      <c r="A9" s="39" t="n">
        <v>3651</v>
      </c>
      <c r="B9" s="0" t="s">
        <v>81</v>
      </c>
      <c r="C9" s="0" t="s">
        <v>82</v>
      </c>
      <c r="D9" s="0" t="s">
        <v>83</v>
      </c>
      <c r="E9" s="39" t="n">
        <v>3900</v>
      </c>
      <c r="F9" s="0" t="s">
        <v>84</v>
      </c>
    </row>
    <row r="10" customFormat="false" ht="14.65" hidden="false" customHeight="false" outlineLevel="0" collapsed="false">
      <c r="A10" s="39" t="n">
        <v>3652</v>
      </c>
      <c r="B10" s="0" t="s">
        <v>85</v>
      </c>
      <c r="C10" s="0" t="s">
        <v>82</v>
      </c>
      <c r="D10" s="0" t="s">
        <v>83</v>
      </c>
      <c r="E10" s="39" t="n">
        <v>3900</v>
      </c>
      <c r="F10" s="0" t="s">
        <v>86</v>
      </c>
      <c r="H10" s="0" t="s">
        <v>87</v>
      </c>
    </row>
    <row r="11" customFormat="false" ht="14.65" hidden="false" customHeight="false" outlineLevel="0" collapsed="false">
      <c r="A11" s="39" t="n">
        <v>3660</v>
      </c>
      <c r="B11" s="0" t="s">
        <v>88</v>
      </c>
      <c r="C11" s="0" t="s">
        <v>89</v>
      </c>
      <c r="E11" s="39" t="n">
        <v>3900</v>
      </c>
      <c r="F11" s="0" t="s">
        <v>90</v>
      </c>
      <c r="H11" s="0" t="s">
        <v>87</v>
      </c>
    </row>
    <row r="12" customFormat="false" ht="14.65" hidden="false" customHeight="false" outlineLevel="0" collapsed="false">
      <c r="A12" s="39" t="n">
        <v>3661</v>
      </c>
      <c r="B12" s="0" t="s">
        <v>91</v>
      </c>
      <c r="C12" s="0" t="s">
        <v>89</v>
      </c>
      <c r="E12" s="39" t="n">
        <v>3900</v>
      </c>
      <c r="F12" s="0" t="s">
        <v>92</v>
      </c>
      <c r="H12" s="0" t="s">
        <v>87</v>
      </c>
    </row>
    <row r="13" customFormat="false" ht="14.65" hidden="false" customHeight="false" outlineLevel="0" collapsed="false">
      <c r="A13" s="39" t="n">
        <v>3662</v>
      </c>
      <c r="B13" s="0" t="s">
        <v>93</v>
      </c>
      <c r="C13" s="0" t="s">
        <v>89</v>
      </c>
      <c r="E13" s="39" t="n">
        <v>3900</v>
      </c>
      <c r="F13" s="0" t="s">
        <v>94</v>
      </c>
      <c r="H13" s="0" t="s">
        <v>87</v>
      </c>
    </row>
    <row r="14" customFormat="false" ht="14.65" hidden="false" customHeight="false" outlineLevel="0" collapsed="false">
      <c r="A14" s="39" t="n">
        <v>3663</v>
      </c>
      <c r="B14" s="0" t="s">
        <v>95</v>
      </c>
      <c r="C14" s="0" t="s">
        <v>89</v>
      </c>
      <c r="E14" s="39" t="n">
        <v>3900</v>
      </c>
      <c r="F14" s="0" t="s">
        <v>96</v>
      </c>
      <c r="G14" s="0" t="s">
        <v>89</v>
      </c>
    </row>
    <row r="15" customFormat="false" ht="14.65" hidden="false" customHeight="false" outlineLevel="0" collapsed="false">
      <c r="A15" s="39" t="n">
        <v>3670</v>
      </c>
      <c r="B15" s="0" t="s">
        <v>97</v>
      </c>
      <c r="C15" s="0" t="s">
        <v>89</v>
      </c>
      <c r="E15" s="39"/>
      <c r="F15" s="0" t="s">
        <v>98</v>
      </c>
    </row>
    <row r="16" customFormat="false" ht="14.65" hidden="false" customHeight="false" outlineLevel="0" collapsed="false">
      <c r="A16" s="39" t="n">
        <v>3680</v>
      </c>
      <c r="B16" s="0" t="s">
        <v>99</v>
      </c>
      <c r="C16" s="0" t="s">
        <v>89</v>
      </c>
      <c r="E16" s="39" t="n">
        <v>3910</v>
      </c>
      <c r="F16" s="0" t="s">
        <v>100</v>
      </c>
      <c r="G16" s="0" t="s">
        <v>101</v>
      </c>
    </row>
    <row r="17" customFormat="false" ht="14.65" hidden="false" customHeight="false" outlineLevel="0" collapsed="false">
      <c r="A17" s="39" t="n">
        <v>3690</v>
      </c>
      <c r="B17" s="0" t="s">
        <v>102</v>
      </c>
      <c r="C17" s="0" t="s">
        <v>89</v>
      </c>
      <c r="E17" s="39" t="n">
        <v>3910</v>
      </c>
      <c r="F17" s="0" t="s">
        <v>103</v>
      </c>
      <c r="G17" s="0" t="s">
        <v>104</v>
      </c>
    </row>
    <row r="18" customFormat="false" ht="14.65" hidden="false" customHeight="false" outlineLevel="0" collapsed="false">
      <c r="A18" s="39" t="n">
        <v>3700</v>
      </c>
      <c r="B18" s="0" t="s">
        <v>105</v>
      </c>
      <c r="C18" s="0" t="s">
        <v>89</v>
      </c>
      <c r="E18" s="39" t="n">
        <v>3910</v>
      </c>
      <c r="F18" s="0" t="s">
        <v>106</v>
      </c>
      <c r="G18" s="0" t="s">
        <v>104</v>
      </c>
    </row>
    <row r="19" customFormat="false" ht="14.65" hidden="false" customHeight="false" outlineLevel="0" collapsed="false">
      <c r="A19" s="39" t="n">
        <v>3710</v>
      </c>
      <c r="B19" s="0" t="s">
        <v>107</v>
      </c>
      <c r="C19" s="0" t="s">
        <v>89</v>
      </c>
      <c r="E19" s="39" t="n">
        <v>3920</v>
      </c>
      <c r="F19" s="0" t="s">
        <v>108</v>
      </c>
      <c r="G19" s="0" t="s">
        <v>104</v>
      </c>
    </row>
    <row r="20" customFormat="false" ht="14.65" hidden="false" customHeight="false" outlineLevel="0" collapsed="false">
      <c r="E20" s="39" t="n">
        <v>3920</v>
      </c>
      <c r="F20" s="0" t="s">
        <v>109</v>
      </c>
      <c r="G20" s="0" t="s">
        <v>104</v>
      </c>
    </row>
    <row r="21" customFormat="false" ht="14.65" hidden="false" customHeight="false" outlineLevel="0" collapsed="false">
      <c r="B21" s="38" t="s">
        <v>110</v>
      </c>
      <c r="E21" s="39" t="n">
        <v>3920</v>
      </c>
      <c r="F21" s="0" t="s">
        <v>111</v>
      </c>
      <c r="G21" s="0" t="s">
        <v>104</v>
      </c>
    </row>
    <row r="22" customFormat="false" ht="14.65" hidden="false" customHeight="false" outlineLevel="0" collapsed="false">
      <c r="E22" s="39" t="n">
        <v>3920</v>
      </c>
      <c r="F22" s="0" t="s">
        <v>112</v>
      </c>
      <c r="G22" s="0" t="s">
        <v>104</v>
      </c>
    </row>
    <row r="23" customFormat="false" ht="14.65" hidden="false" customHeight="false" outlineLevel="0" collapsed="false">
      <c r="A23" s="39" t="n">
        <v>3651</v>
      </c>
      <c r="B23" s="0" t="s">
        <v>81</v>
      </c>
      <c r="C23" s="0" t="s">
        <v>82</v>
      </c>
      <c r="D23" s="0" t="s">
        <v>83</v>
      </c>
      <c r="E23" s="39" t="n">
        <v>3920</v>
      </c>
      <c r="F23" s="0" t="s">
        <v>113</v>
      </c>
      <c r="G23" s="0" t="s">
        <v>104</v>
      </c>
    </row>
    <row r="24" customFormat="false" ht="14.65" hidden="false" customHeight="false" outlineLevel="0" collapsed="false">
      <c r="A24" s="39" t="n">
        <v>3652</v>
      </c>
      <c r="B24" s="0" t="s">
        <v>85</v>
      </c>
      <c r="C24" s="0" t="s">
        <v>82</v>
      </c>
      <c r="D24" s="0" t="s">
        <v>83</v>
      </c>
      <c r="E24" s="39" t="n">
        <v>3920</v>
      </c>
      <c r="F24" s="0" t="s">
        <v>114</v>
      </c>
      <c r="G24" s="0" t="s">
        <v>115</v>
      </c>
    </row>
    <row r="25" customFormat="false" ht="14.65" hidden="false" customHeight="false" outlineLevel="0" collapsed="false">
      <c r="A25" s="39" t="n">
        <v>3660</v>
      </c>
      <c r="B25" s="0" t="s">
        <v>88</v>
      </c>
      <c r="C25" s="0" t="s">
        <v>116</v>
      </c>
      <c r="E25" s="39" t="n">
        <v>3920</v>
      </c>
      <c r="F25" s="0" t="s">
        <v>117</v>
      </c>
      <c r="G25" s="0" t="s">
        <v>104</v>
      </c>
    </row>
    <row r="26" customFormat="false" ht="14.65" hidden="false" customHeight="false" outlineLevel="0" collapsed="false">
      <c r="A26" s="39" t="n">
        <v>3661</v>
      </c>
      <c r="B26" s="0" t="s">
        <v>91</v>
      </c>
      <c r="C26" s="0" t="s">
        <v>116</v>
      </c>
      <c r="E26" s="39" t="n">
        <v>3920</v>
      </c>
      <c r="F26" s="0" t="s">
        <v>118</v>
      </c>
      <c r="G26" s="0" t="s">
        <v>104</v>
      </c>
    </row>
    <row r="27" customFormat="false" ht="14.65" hidden="false" customHeight="false" outlineLevel="0" collapsed="false">
      <c r="A27" s="39" t="n">
        <v>3662</v>
      </c>
      <c r="B27" s="0" t="s">
        <v>93</v>
      </c>
      <c r="C27" s="0" t="s">
        <v>116</v>
      </c>
      <c r="E27" s="39" t="n">
        <v>3930</v>
      </c>
      <c r="F27" s="0" t="s">
        <v>119</v>
      </c>
      <c r="G27" s="0" t="s">
        <v>89</v>
      </c>
    </row>
    <row r="28" customFormat="false" ht="14.65" hidden="false" customHeight="false" outlineLevel="0" collapsed="false">
      <c r="A28" s="39" t="n">
        <v>3663</v>
      </c>
      <c r="B28" s="0" t="s">
        <v>95</v>
      </c>
      <c r="C28" s="0" t="s">
        <v>116</v>
      </c>
      <c r="E28" s="39" t="n">
        <v>3940</v>
      </c>
      <c r="F28" s="0" t="s">
        <v>120</v>
      </c>
      <c r="G28" s="0" t="s">
        <v>101</v>
      </c>
    </row>
    <row r="29" customFormat="false" ht="14.65" hidden="false" customHeight="false" outlineLevel="0" collapsed="false">
      <c r="A29" s="39" t="n">
        <v>3670</v>
      </c>
      <c r="B29" s="0" t="s">
        <v>97</v>
      </c>
      <c r="C29" s="0" t="s">
        <v>116</v>
      </c>
      <c r="E29" s="39" t="n">
        <v>3950</v>
      </c>
      <c r="F29" s="0" t="s">
        <v>121</v>
      </c>
      <c r="G29" s="0" t="s">
        <v>101</v>
      </c>
    </row>
    <row r="30" customFormat="false" ht="14.65" hidden="false" customHeight="false" outlineLevel="0" collapsed="false">
      <c r="A30" s="39" t="n">
        <v>3680</v>
      </c>
      <c r="B30" s="0" t="s">
        <v>99</v>
      </c>
      <c r="C30" s="0" t="s">
        <v>116</v>
      </c>
      <c r="E30" s="39" t="n">
        <v>3960</v>
      </c>
      <c r="F30" s="0" t="s">
        <v>122</v>
      </c>
      <c r="G30" s="0" t="s">
        <v>101</v>
      </c>
    </row>
    <row r="31" customFormat="false" ht="14.65" hidden="false" customHeight="false" outlineLevel="0" collapsed="false">
      <c r="A31" s="39" t="n">
        <v>3690</v>
      </c>
      <c r="B31" s="0" t="s">
        <v>102</v>
      </c>
      <c r="C31" s="0" t="s">
        <v>116</v>
      </c>
      <c r="E31" s="39" t="n">
        <v>3970</v>
      </c>
      <c r="F31" s="0" t="s">
        <v>105</v>
      </c>
      <c r="G31" s="0" t="s">
        <v>101</v>
      </c>
    </row>
    <row r="32" customFormat="false" ht="14.65" hidden="false" customHeight="false" outlineLevel="0" collapsed="false">
      <c r="A32" s="39" t="n">
        <v>3700</v>
      </c>
      <c r="B32" s="0" t="s">
        <v>105</v>
      </c>
      <c r="C32" s="0" t="s">
        <v>116</v>
      </c>
      <c r="E32" s="39" t="n">
        <v>3980</v>
      </c>
      <c r="F32" s="0" t="s">
        <v>123</v>
      </c>
      <c r="G32" s="0" t="s">
        <v>101</v>
      </c>
    </row>
    <row r="33" customFormat="false" ht="14.65" hidden="false" customHeight="false" outlineLevel="0" collapsed="false">
      <c r="A33" s="39" t="n">
        <v>3710</v>
      </c>
      <c r="B33" s="0" t="s">
        <v>107</v>
      </c>
      <c r="C33" s="0" t="s">
        <v>116</v>
      </c>
      <c r="E33" s="39" t="n">
        <v>3990</v>
      </c>
      <c r="F33" s="0" t="s">
        <v>124</v>
      </c>
      <c r="G33" s="0" t="s">
        <v>89</v>
      </c>
    </row>
    <row r="36" customFormat="false" ht="14.65" hidden="false" customHeight="false" outlineLevel="0" collapsed="false">
      <c r="B36" s="42" t="s">
        <v>125</v>
      </c>
    </row>
  </sheetData>
  <printOptions headings="false" gridLines="false" gridLinesSet="true" horizontalCentered="false" verticalCentered="false"/>
  <pageMargins left="0.747916666666667" right="1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